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21315" windowHeight="10035"/>
  </bookViews>
  <sheets>
    <sheet name="CONSOLIDADO" sheetId="1" r:id="rId1"/>
  </sheets>
  <externalReferences>
    <externalReference r:id="rId2"/>
  </externalReferences>
  <definedNames>
    <definedName name="categtarija">[1]CODIGOS!$A$2:$B$8</definedName>
    <definedName name="catsetar">#REF!</definedName>
    <definedName name="catsetar1">#REF!</definedName>
  </definedNames>
  <calcPr calcId="144525"/>
</workbook>
</file>

<file path=xl/calcChain.xml><?xml version="1.0" encoding="utf-8"?>
<calcChain xmlns="http://schemas.openxmlformats.org/spreadsheetml/2006/main">
  <c r="AB77" i="1" l="1"/>
  <c r="AA77" i="1"/>
  <c r="Z77" i="1"/>
  <c r="Y77" i="1"/>
  <c r="X77" i="1"/>
  <c r="W77" i="1"/>
  <c r="V77" i="1"/>
  <c r="U77" i="1"/>
  <c r="T77" i="1"/>
  <c r="S77" i="1"/>
  <c r="R77" i="1"/>
  <c r="Q77" i="1"/>
  <c r="D39" i="1"/>
  <c r="D50" i="1" s="1"/>
  <c r="C39" i="1"/>
  <c r="B39" i="1"/>
  <c r="D38" i="1"/>
  <c r="C38" i="1"/>
  <c r="C49" i="1" s="1"/>
  <c r="B38" i="1"/>
  <c r="D37" i="1"/>
  <c r="C37" i="1"/>
  <c r="C48" i="1" s="1"/>
  <c r="B37" i="1"/>
  <c r="D36" i="1"/>
  <c r="C36" i="1"/>
  <c r="C47" i="1" s="1"/>
  <c r="B36" i="1"/>
  <c r="D35" i="1"/>
  <c r="C35" i="1"/>
  <c r="C46" i="1" s="1"/>
  <c r="B35" i="1"/>
  <c r="B46" i="1" s="1"/>
  <c r="D27" i="1"/>
  <c r="C27" i="1"/>
  <c r="R27" i="1" s="1"/>
  <c r="B27" i="1"/>
  <c r="D26" i="1"/>
  <c r="C26" i="1"/>
  <c r="R26" i="1" s="1"/>
  <c r="B26" i="1"/>
  <c r="D25" i="1"/>
  <c r="C25" i="1"/>
  <c r="R25" i="1" s="1"/>
  <c r="B25" i="1"/>
  <c r="D24" i="1"/>
  <c r="C24" i="1"/>
  <c r="R24" i="1" s="1"/>
  <c r="B24" i="1"/>
  <c r="D23" i="1"/>
  <c r="C23" i="1"/>
  <c r="R23" i="1" s="1"/>
  <c r="R28" i="1" s="1"/>
  <c r="B23" i="1"/>
  <c r="D16" i="1"/>
  <c r="S16" i="1" s="1"/>
  <c r="C16" i="1"/>
  <c r="B16" i="1"/>
  <c r="Q16" i="1" s="1"/>
  <c r="D15" i="1"/>
  <c r="S15" i="1" s="1"/>
  <c r="C15" i="1"/>
  <c r="B15" i="1"/>
  <c r="Q15" i="1" s="1"/>
  <c r="D14" i="1"/>
  <c r="S14" i="1" s="1"/>
  <c r="C14" i="1"/>
  <c r="B14" i="1"/>
  <c r="Q14" i="1" s="1"/>
  <c r="D13" i="1"/>
  <c r="S13" i="1" s="1"/>
  <c r="C13" i="1"/>
  <c r="B13" i="1"/>
  <c r="Q13" i="1" s="1"/>
  <c r="D12" i="1"/>
  <c r="S12" i="1" s="1"/>
  <c r="C12" i="1"/>
  <c r="B12" i="1"/>
  <c r="B17" i="1" s="1"/>
  <c r="P5" i="1"/>
  <c r="B68" i="1" l="1"/>
  <c r="S17" i="1"/>
  <c r="Q12" i="1"/>
  <c r="Q17" i="1" s="1"/>
  <c r="R35" i="1"/>
  <c r="R46" i="1" s="1"/>
  <c r="R68" i="1" s="1"/>
  <c r="R37" i="1"/>
  <c r="S39" i="1"/>
  <c r="S61" i="1" s="1"/>
  <c r="C58" i="1"/>
  <c r="R36" i="1"/>
  <c r="R47" i="1" s="1"/>
  <c r="R69" i="1" s="1"/>
  <c r="R38" i="1"/>
  <c r="C60" i="1"/>
  <c r="R13" i="1"/>
  <c r="R15" i="1"/>
  <c r="Q24" i="1"/>
  <c r="S24" i="1"/>
  <c r="N24" i="1"/>
  <c r="Q26" i="1"/>
  <c r="S26" i="1"/>
  <c r="N26" i="1"/>
  <c r="B28" i="1"/>
  <c r="R57" i="1"/>
  <c r="B58" i="1"/>
  <c r="B47" i="1"/>
  <c r="Q36" i="1"/>
  <c r="D58" i="1"/>
  <c r="S36" i="1"/>
  <c r="N36" i="1"/>
  <c r="R59" i="1"/>
  <c r="R48" i="1"/>
  <c r="R70" i="1" s="1"/>
  <c r="B60" i="1"/>
  <c r="B49" i="1"/>
  <c r="Q38" i="1"/>
  <c r="D60" i="1"/>
  <c r="S38" i="1"/>
  <c r="D49" i="1"/>
  <c r="D71" i="1" s="1"/>
  <c r="N38" i="1"/>
  <c r="N60" i="1" s="1"/>
  <c r="R12" i="1"/>
  <c r="R14" i="1"/>
  <c r="R16" i="1"/>
  <c r="C17" i="1"/>
  <c r="Q23" i="1"/>
  <c r="S23" i="1"/>
  <c r="N23" i="1"/>
  <c r="Q25" i="1"/>
  <c r="S25" i="1"/>
  <c r="N25" i="1"/>
  <c r="Q27" i="1"/>
  <c r="S27" i="1"/>
  <c r="N27" i="1"/>
  <c r="D28" i="1"/>
  <c r="B57" i="1"/>
  <c r="B40" i="1"/>
  <c r="Q35" i="1"/>
  <c r="D57" i="1"/>
  <c r="D40" i="1"/>
  <c r="D46" i="1"/>
  <c r="D68" i="1" s="1"/>
  <c r="S35" i="1"/>
  <c r="N35" i="1"/>
  <c r="B59" i="1"/>
  <c r="Q37" i="1"/>
  <c r="B48" i="1"/>
  <c r="D59" i="1"/>
  <c r="D48" i="1"/>
  <c r="D70" i="1" s="1"/>
  <c r="S37" i="1"/>
  <c r="N37" i="1"/>
  <c r="N59" i="1" s="1"/>
  <c r="R60" i="1"/>
  <c r="R49" i="1"/>
  <c r="R71" i="1" s="1"/>
  <c r="B61" i="1"/>
  <c r="N39" i="1"/>
  <c r="B50" i="1"/>
  <c r="D61" i="1"/>
  <c r="Q39" i="1"/>
  <c r="N46" i="1"/>
  <c r="D47" i="1"/>
  <c r="D69" i="1" s="1"/>
  <c r="D17" i="1"/>
  <c r="C28" i="1"/>
  <c r="C68" i="1"/>
  <c r="C69" i="1"/>
  <c r="C70" i="1"/>
  <c r="C71" i="1"/>
  <c r="C50" i="1"/>
  <c r="C72" i="1" s="1"/>
  <c r="R39" i="1"/>
  <c r="S50" i="1"/>
  <c r="S72" i="1" s="1"/>
  <c r="C40" i="1"/>
  <c r="D72" i="1"/>
  <c r="C57" i="1"/>
  <c r="C59" i="1"/>
  <c r="C61" i="1"/>
  <c r="N61" i="1" l="1"/>
  <c r="R58" i="1"/>
  <c r="C51" i="1"/>
  <c r="C73" i="1" s="1"/>
  <c r="C62" i="1"/>
  <c r="R61" i="1"/>
  <c r="R50" i="1"/>
  <c r="R72" i="1" s="1"/>
  <c r="B70" i="1"/>
  <c r="N48" i="1"/>
  <c r="N70" i="1" s="1"/>
  <c r="S46" i="1"/>
  <c r="S68" i="1" s="1"/>
  <c r="S57" i="1"/>
  <c r="S40" i="1"/>
  <c r="D62" i="1"/>
  <c r="D51" i="1"/>
  <c r="D73" i="1" s="1"/>
  <c r="Q46" i="1"/>
  <c r="Q57" i="1"/>
  <c r="Q40" i="1"/>
  <c r="AC35" i="1"/>
  <c r="AC25" i="1"/>
  <c r="S49" i="1"/>
  <c r="S71" i="1" s="1"/>
  <c r="S60" i="1"/>
  <c r="Q49" i="1"/>
  <c r="AC38" i="1"/>
  <c r="Q60" i="1"/>
  <c r="S47" i="1"/>
  <c r="S69" i="1" s="1"/>
  <c r="S58" i="1"/>
  <c r="Q47" i="1"/>
  <c r="AC36" i="1"/>
  <c r="Q58" i="1"/>
  <c r="R40" i="1"/>
  <c r="N28" i="1"/>
  <c r="AC26" i="1"/>
  <c r="N68" i="1"/>
  <c r="Q61" i="1"/>
  <c r="Q50" i="1"/>
  <c r="AC39" i="1"/>
  <c r="B72" i="1"/>
  <c r="N50" i="1"/>
  <c r="N72" i="1" s="1"/>
  <c r="S48" i="1"/>
  <c r="S70" i="1" s="1"/>
  <c r="S59" i="1"/>
  <c r="Q48" i="1"/>
  <c r="Q59" i="1"/>
  <c r="AC37" i="1"/>
  <c r="AC59" i="1" s="1"/>
  <c r="N57" i="1"/>
  <c r="B62" i="1"/>
  <c r="N40" i="1"/>
  <c r="B51" i="1"/>
  <c r="AC27" i="1"/>
  <c r="S28" i="1"/>
  <c r="Q28" i="1"/>
  <c r="AC23" i="1"/>
  <c r="R17" i="1"/>
  <c r="B71" i="1"/>
  <c r="N49" i="1"/>
  <c r="N71" i="1" s="1"/>
  <c r="N58" i="1"/>
  <c r="B69" i="1"/>
  <c r="N47" i="1"/>
  <c r="N69" i="1" s="1"/>
  <c r="AC24" i="1"/>
  <c r="N62" i="1" l="1"/>
  <c r="AC28" i="1"/>
  <c r="AC57" i="1"/>
  <c r="AC60" i="1"/>
  <c r="Q72" i="1"/>
  <c r="AC50" i="1"/>
  <c r="AC72" i="1" s="1"/>
  <c r="R62" i="1"/>
  <c r="R51" i="1"/>
  <c r="R73" i="1" s="1"/>
  <c r="AC58" i="1"/>
  <c r="S62" i="1"/>
  <c r="S51" i="1"/>
  <c r="S73" i="1" s="1"/>
  <c r="B73" i="1"/>
  <c r="N51" i="1"/>
  <c r="N73" i="1" s="1"/>
  <c r="Q70" i="1"/>
  <c r="AC48" i="1"/>
  <c r="AC70" i="1" s="1"/>
  <c r="AC61" i="1"/>
  <c r="Q69" i="1"/>
  <c r="AC47" i="1"/>
  <c r="AC69" i="1" s="1"/>
  <c r="Q71" i="1"/>
  <c r="AC49" i="1"/>
  <c r="AC71" i="1" s="1"/>
  <c r="Q51" i="1"/>
  <c r="Q62" i="1"/>
  <c r="AC40" i="1"/>
  <c r="Q68" i="1"/>
  <c r="AC46" i="1"/>
  <c r="AC68" i="1" s="1"/>
  <c r="AC41" i="1" l="1"/>
  <c r="AC62" i="1"/>
  <c r="Q73" i="1"/>
  <c r="AC51" i="1"/>
  <c r="AC73" i="1" l="1"/>
</calcChain>
</file>

<file path=xl/sharedStrings.xml><?xml version="1.0" encoding="utf-8"?>
<sst xmlns="http://schemas.openxmlformats.org/spreadsheetml/2006/main" count="258" uniqueCount="46">
  <si>
    <t>AUTORIDAD DE FISCALIZACION Y CONTROL SOCIAL DE ELECTRICIDAD</t>
  </si>
  <si>
    <t>SERVICIOS ELECTRICOS DE TARIJA S.A. (SETAR)</t>
  </si>
  <si>
    <r>
      <t xml:space="preserve">SISTEMA CENTRAL TARIJA </t>
    </r>
    <r>
      <rPr>
        <b/>
        <sz val="14"/>
        <color indexed="12"/>
        <rFont val="Arial Unicode MS"/>
        <family val="2"/>
      </rPr>
      <t>CON IMPUESTOS</t>
    </r>
  </si>
  <si>
    <t>SISTEMA CENTRAL TARIJA</t>
  </si>
  <si>
    <t>Estadísticas 2013</t>
  </si>
  <si>
    <t>SIN IVA</t>
  </si>
  <si>
    <t>CONSUMIDORES</t>
  </si>
  <si>
    <t>CATEGORIA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</si>
  <si>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</si>
  <si>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</si>
  <si>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</si>
  <si>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</si>
  <si>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</si>
  <si>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</si>
  <si>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</si>
  <si>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</si>
  <si>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</si>
  <si>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</si>
  <si>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</si>
  <si>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</si>
  <si>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PROMEDIO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</si>
  <si>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</si>
  <si>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</si>
  <si>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</si>
  <si>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</si>
  <si>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</si>
  <si>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</si>
  <si>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</si>
  <si>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</si>
  <si>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</si>
  <si>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</si>
  <si>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</si>
  <si>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</si>
  <si>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Residencial</t>
  </si>
  <si>
    <t>General</t>
  </si>
  <si>
    <t>Industrial</t>
  </si>
  <si>
    <t>Alumbrado Público</t>
  </si>
  <si>
    <t>Otros</t>
  </si>
  <si>
    <t>TOTAL</t>
  </si>
  <si>
    <t>CONSUMO DE ENERGIA (MWh)</t>
  </si>
  <si>
    <t>IMPORTE FACTURADO (MBs) CON IVA</t>
  </si>
  <si>
    <t>IMPORTE FACTURADO (MBs) SIN IVA</t>
  </si>
  <si>
    <t>IMPORTE FACTURADO (M$US)</t>
  </si>
  <si>
    <t>TARIFA PROMEDIO (cBs/kWh)</t>
  </si>
  <si>
    <t>TARIFA PROMEDIO (c$US/kWh)</t>
  </si>
  <si>
    <t>TIPO CAMBIO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</si>
</sst>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#,##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 Unicode MS"/>
      <family val="2"/>
    </font>
    <font>
      <sz val="14"/>
      <name val="Arial Unicode MS"/>
      <family val="2"/>
    </font>
    <font>
      <b/>
      <sz val="14"/>
      <color indexed="12"/>
      <name val="Arial Unicode MS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2" borderId="0" xfId="0" applyFont="1" applyFill="1"/>
    <xf numFmtId="0" fontId="0" fillId="2" borderId="0" xfId="0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0" fillId="2" borderId="3" xfId="0" applyFill="1" applyBorder="1"/>
    <xf numFmtId="0" fontId="0" fillId="2" borderId="0" xfId="0" applyFill="1" applyBorder="1"/>
    <xf numFmtId="3" fontId="0" fillId="2" borderId="0" xfId="0" applyNumberFormat="1" applyFill="1" applyBorder="1"/>
    <xf numFmtId="3" fontId="0" fillId="2" borderId="3" xfId="0" applyNumberFormat="1" applyFill="1" applyBorder="1"/>
    <xf numFmtId="0" fontId="5" fillId="2" borderId="1" xfId="0" applyFont="1" applyFill="1" applyBorder="1"/>
    <xf numFmtId="3" fontId="5" fillId="2" borderId="2" xfId="0" applyNumberFormat="1" applyFont="1" applyFill="1" applyBorder="1"/>
    <xf numFmtId="3" fontId="5" fillId="2" borderId="1" xfId="0" applyNumberFormat="1" applyFont="1" applyFill="1" applyBorder="1"/>
    <xf numFmtId="3" fontId="0" fillId="2" borderId="1" xfId="0" applyNumberFormat="1" applyFill="1" applyBorder="1"/>
    <xf numFmtId="10" fontId="6" fillId="2" borderId="0" xfId="2" applyNumberFormat="1" applyFont="1" applyFill="1"/>
    <xf numFmtId="4" fontId="0" fillId="2" borderId="0" xfId="0" applyNumberFormat="1" applyFill="1" applyBorder="1"/>
    <xf numFmtId="164" fontId="0" fillId="2" borderId="3" xfId="0" applyNumberFormat="1" applyFill="1" applyBorder="1"/>
    <xf numFmtId="4" fontId="0" fillId="2" borderId="0" xfId="0" applyNumberFormat="1" applyFill="1"/>
    <xf numFmtId="4" fontId="0" fillId="2" borderId="3" xfId="0" applyNumberFormat="1" applyFill="1" applyBorder="1"/>
    <xf numFmtId="4" fontId="5" fillId="2" borderId="2" xfId="0" applyNumberFormat="1" applyFont="1" applyFill="1" applyBorder="1"/>
    <xf numFmtId="164" fontId="5" fillId="2" borderId="2" xfId="0" applyNumberFormat="1" applyFont="1" applyFill="1" applyBorder="1"/>
    <xf numFmtId="164" fontId="5" fillId="2" borderId="1" xfId="0" applyNumberFormat="1" applyFont="1" applyFill="1" applyBorder="1"/>
    <xf numFmtId="4" fontId="5" fillId="2" borderId="0" xfId="0" applyNumberFormat="1" applyFont="1" applyFill="1"/>
    <xf numFmtId="4" fontId="5" fillId="2" borderId="1" xfId="0" applyNumberFormat="1" applyFont="1" applyFill="1" applyBorder="1"/>
    <xf numFmtId="4" fontId="5" fillId="2" borderId="1" xfId="0" applyNumberFormat="1" applyFont="1" applyFill="1" applyBorder="1" applyAlignment="1">
      <alignment horizontal="center"/>
    </xf>
    <xf numFmtId="4" fontId="5" fillId="2" borderId="0" xfId="0" applyNumberFormat="1" applyFont="1" applyFill="1" applyAlignment="1">
      <alignment horizontal="center"/>
    </xf>
    <xf numFmtId="4" fontId="5" fillId="2" borderId="2" xfId="0" applyNumberFormat="1" applyFont="1" applyFill="1" applyBorder="1" applyAlignment="1">
      <alignment horizontal="center"/>
    </xf>
    <xf numFmtId="4" fontId="5" fillId="2" borderId="4" xfId="0" applyNumberFormat="1" applyFont="1" applyFill="1" applyBorder="1" applyAlignment="1">
      <alignment horizontal="center"/>
    </xf>
    <xf numFmtId="4" fontId="0" fillId="2" borderId="5" xfId="0" applyNumberFormat="1" applyFill="1" applyBorder="1"/>
    <xf numFmtId="0" fontId="5" fillId="2" borderId="0" xfId="0" applyFont="1" applyFill="1" applyAlignment="1">
      <alignment horizontal="left"/>
    </xf>
    <xf numFmtId="4" fontId="6" fillId="2" borderId="0" xfId="1" applyNumberFormat="1" applyFont="1" applyFill="1"/>
    <xf numFmtId="4" fontId="5" fillId="2" borderId="0" xfId="0" applyNumberFormat="1" applyFont="1" applyFill="1" applyAlignment="1">
      <alignment horizontal="left"/>
    </xf>
    <xf numFmtId="0" fontId="0" fillId="2" borderId="0" xfId="0" applyFill="1" applyAlignment="1">
      <alignment horizontal="left"/>
    </xf>
    <xf numFmtId="4" fontId="0" fillId="2" borderId="0" xfId="0" applyNumberFormat="1" applyFill="1" applyAlignment="1">
      <alignment horizontal="left"/>
    </xf>
    <xf numFmtId="0" fontId="5" fillId="2" borderId="1" xfId="0" applyFont="1" applyFill="1" applyBorder="1" applyAlignment="1">
      <alignment horizontal="left"/>
    </xf>
    <xf numFmtId="4" fontId="5" fillId="2" borderId="5" xfId="0" applyNumberFormat="1" applyFont="1" applyFill="1" applyBorder="1" applyAlignment="1">
      <alignment horizontal="center"/>
    </xf>
    <xf numFmtId="4" fontId="5" fillId="2" borderId="0" xfId="0" applyNumberFormat="1" applyFont="1" applyFill="1" applyBorder="1" applyAlignment="1">
      <alignment horizontal="center"/>
    </xf>
    <xf numFmtId="4" fontId="5" fillId="2" borderId="1" xfId="0" applyNumberFormat="1" applyFont="1" applyFill="1" applyBorder="1" applyAlignment="1">
      <alignment horizontal="left"/>
    </xf>
    <xf numFmtId="4" fontId="5" fillId="2" borderId="6" xfId="0" applyNumberFormat="1" applyFont="1" applyFill="1" applyBorder="1" applyAlignment="1">
      <alignment horizontal="center"/>
    </xf>
    <xf numFmtId="0" fontId="6" fillId="2" borderId="5" xfId="0" applyFont="1" applyFill="1" applyBorder="1"/>
    <xf numFmtId="4" fontId="6" fillId="2" borderId="5" xfId="0" applyNumberFormat="1" applyFont="1" applyFill="1" applyBorder="1"/>
    <xf numFmtId="4" fontId="6" fillId="2" borderId="0" xfId="0" applyNumberFormat="1" applyFont="1" applyFill="1" applyBorder="1"/>
    <xf numFmtId="0" fontId="0" fillId="2" borderId="3" xfId="0" applyFill="1" applyBorder="1" applyAlignment="1" applyProtection="1">
      <alignment horizontal="left"/>
    </xf>
    <xf numFmtId="4" fontId="0" fillId="2" borderId="3" xfId="0" applyNumberFormat="1" applyFill="1" applyBorder="1" applyAlignment="1" applyProtection="1">
      <alignment horizontal="left"/>
    </xf>
    <xf numFmtId="4" fontId="6" fillId="2" borderId="3" xfId="0" applyNumberFormat="1" applyFont="1" applyFill="1" applyBorder="1"/>
    <xf numFmtId="4" fontId="5" fillId="2" borderId="6" xfId="0" applyNumberFormat="1" applyFont="1" applyFill="1" applyBorder="1"/>
    <xf numFmtId="4" fontId="5" fillId="2" borderId="0" xfId="0" applyNumberFormat="1" applyFont="1" applyFill="1" applyBorder="1"/>
    <xf numFmtId="0" fontId="5" fillId="2" borderId="0" xfId="0" applyFont="1" applyFill="1" applyBorder="1"/>
    <xf numFmtId="0" fontId="5" fillId="2" borderId="6" xfId="0" applyFont="1" applyFill="1" applyBorder="1" applyAlignment="1">
      <alignment horizontal="left"/>
    </xf>
    <xf numFmtId="4" fontId="5" fillId="2" borderId="6" xfId="0" applyNumberFormat="1" applyFont="1" applyFill="1" applyBorder="1" applyAlignment="1">
      <alignment horizontal="left"/>
    </xf>
    <xf numFmtId="4" fontId="5" fillId="2" borderId="6" xfId="1" applyNumberFormat="1" applyFont="1" applyFill="1" applyBorder="1" applyAlignment="1">
      <alignment horizontal="center"/>
    </xf>
    <xf numFmtId="4" fontId="5" fillId="2" borderId="2" xfId="1" applyNumberFormat="1" applyFont="1" applyFill="1" applyBorder="1" applyAlignment="1">
      <alignment horizontal="center"/>
    </xf>
    <xf numFmtId="0" fontId="6" fillId="2" borderId="7" xfId="0" applyFont="1" applyFill="1" applyBorder="1"/>
    <xf numFmtId="4" fontId="0" fillId="2" borderId="8" xfId="0" applyNumberFormat="1" applyFill="1" applyBorder="1"/>
    <xf numFmtId="4" fontId="6" fillId="2" borderId="7" xfId="0" applyNumberFormat="1" applyFont="1" applyFill="1" applyBorder="1"/>
    <xf numFmtId="4" fontId="0" fillId="2" borderId="9" xfId="0" applyNumberFormat="1" applyFill="1" applyBorder="1"/>
    <xf numFmtId="0" fontId="0" fillId="2" borderId="8" xfId="0" applyFill="1" applyBorder="1" applyAlignment="1" applyProtection="1">
      <alignment horizontal="left"/>
    </xf>
    <xf numFmtId="4" fontId="0" fillId="2" borderId="8" xfId="0" applyNumberFormat="1" applyFill="1" applyBorder="1" applyAlignment="1" applyProtection="1">
      <alignment horizontal="left"/>
    </xf>
    <xf numFmtId="0" fontId="5" fillId="2" borderId="6" xfId="0" applyFont="1" applyFill="1" applyBorder="1"/>
    <xf numFmtId="4" fontId="5" fillId="2" borderId="4" xfId="0" applyNumberFormat="1" applyFont="1" applyFill="1" applyBorder="1"/>
    <xf numFmtId="10" fontId="7" fillId="2" borderId="0" xfId="2" applyNumberFormat="1" applyFont="1" applyFill="1" applyBorder="1"/>
    <xf numFmtId="2" fontId="0" fillId="2" borderId="6" xfId="0" applyNumberFormat="1" applyFill="1" applyBorder="1"/>
    <xf numFmtId="0" fontId="0" fillId="0" borderId="1" xfId="0" applyBorder="1"/>
    <xf numFmtId="0" fontId="0" fillId="0" borderId="1" xfId="0" applyFill="1" applyBorder="1"/>
    <xf numFmtId="0" fontId="0" fillId="2" borderId="1" xfId="0" applyFill="1" applyBorder="1"/>
    <xf numFmtId="4" fontId="0" fillId="2" borderId="10" xfId="0" applyNumberFormat="1" applyFill="1" applyBorder="1"/>
  </cellXfs>
  <cellStyles count="3">
    <cellStyle name="Millares" xfId="1" builtinId="3"/>
    <cellStyle name="Normal" xfId="0" builtinId="0"/>
    <cellStyle name="Porcentaje" xfId="2" builtinId="5"/>
  </cellStyles>
  <dxfs count="3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hv-fs\FORMULARIOS%20ISE01\ISES%202013\REPORTE%20ISE%20120%20160%20170%20210%20220%20310%20POR%20VALIDAR\REPORTES%20SETAR%20-%20TARIJA\SETAR%20SISTEMA%20CENTRAL%20REPORTE%20ISE%20210%20(GESTION%20201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DO"/>
      <sheetName val="BDD"/>
      <sheetName val="CODIGOS"/>
      <sheetName val="BDD_COMPRAS"/>
      <sheetName val="COMPRAS"/>
    </sheetNames>
    <sheetDataSet>
      <sheetData sheetId="0" refreshError="1"/>
      <sheetData sheetId="1">
        <row r="29">
          <cell r="Z29">
            <v>50878</v>
          </cell>
          <cell r="AA29">
            <v>51271</v>
          </cell>
          <cell r="AB29">
            <v>51521</v>
          </cell>
        </row>
        <row r="30">
          <cell r="Z30">
            <v>4127</v>
          </cell>
          <cell r="AA30">
            <v>4169</v>
          </cell>
          <cell r="AB30">
            <v>4305</v>
          </cell>
        </row>
        <row r="31">
          <cell r="Z31">
            <v>754</v>
          </cell>
          <cell r="AA31">
            <v>751</v>
          </cell>
          <cell r="AB31">
            <v>758</v>
          </cell>
        </row>
        <row r="32">
          <cell r="Z32">
            <v>4</v>
          </cell>
          <cell r="AA32">
            <v>4</v>
          </cell>
          <cell r="AB32">
            <v>4</v>
          </cell>
        </row>
        <row r="33">
          <cell r="Z33">
            <v>65</v>
          </cell>
          <cell r="AA33">
            <v>60</v>
          </cell>
          <cell r="AB33">
            <v>60</v>
          </cell>
        </row>
        <row r="35">
          <cell r="Z35">
            <v>6198.86</v>
          </cell>
          <cell r="AA35">
            <v>5789.71</v>
          </cell>
          <cell r="AB35">
            <v>5481.93</v>
          </cell>
        </row>
        <row r="36">
          <cell r="Z36">
            <v>1526.9300000000003</v>
          </cell>
          <cell r="AA36">
            <v>1431.7800000000002</v>
          </cell>
          <cell r="AB36">
            <v>1488.9199999999996</v>
          </cell>
        </row>
        <row r="37">
          <cell r="Z37">
            <v>2144.3300000000004</v>
          </cell>
          <cell r="AA37">
            <v>2156.87</v>
          </cell>
          <cell r="AB37">
            <v>2057.08</v>
          </cell>
        </row>
        <row r="38">
          <cell r="Z38">
            <v>689.83999999999992</v>
          </cell>
          <cell r="AA38">
            <v>692.07</v>
          </cell>
          <cell r="AB38">
            <v>713.92000000000007</v>
          </cell>
        </row>
        <row r="39">
          <cell r="Z39">
            <v>239.71</v>
          </cell>
          <cell r="AA39">
            <v>241.1</v>
          </cell>
          <cell r="AB39">
            <v>204.60999999999999</v>
          </cell>
        </row>
        <row r="41">
          <cell r="Z41">
            <v>3585606.5200000005</v>
          </cell>
          <cell r="AA41">
            <v>3292796.3</v>
          </cell>
          <cell r="AB41">
            <v>3102313.01</v>
          </cell>
        </row>
        <row r="42">
          <cell r="Z42">
            <v>2413010.6399999997</v>
          </cell>
          <cell r="AA42">
            <v>2264939.2500000005</v>
          </cell>
          <cell r="AB42">
            <v>2366220.1100000003</v>
          </cell>
        </row>
        <row r="43">
          <cell r="Z43">
            <v>1290107</v>
          </cell>
          <cell r="AA43">
            <v>1284014.96</v>
          </cell>
          <cell r="AB43">
            <v>1247024.9600000002</v>
          </cell>
        </row>
        <row r="44">
          <cell r="Z44">
            <v>541216.94000000006</v>
          </cell>
          <cell r="AA44">
            <v>544878.20000000007</v>
          </cell>
          <cell r="AB44">
            <v>564909.03</v>
          </cell>
        </row>
        <row r="45">
          <cell r="Z45">
            <v>123637.79999999999</v>
          </cell>
          <cell r="AA45">
            <v>124798.81999999999</v>
          </cell>
          <cell r="AB45">
            <v>106548.3</v>
          </cell>
        </row>
      </sheetData>
      <sheetData sheetId="2">
        <row r="2">
          <cell r="A2" t="str">
            <v>apu</v>
          </cell>
          <cell r="B2" t="str">
            <v>dAlumbrado Publico</v>
          </cell>
        </row>
        <row r="3">
          <cell r="A3" t="str">
            <v>bom</v>
          </cell>
          <cell r="B3" t="str">
            <v>eOtros</v>
          </cell>
        </row>
        <row r="4">
          <cell r="A4" t="str">
            <v>dom</v>
          </cell>
          <cell r="B4" t="str">
            <v>aResidencial</v>
          </cell>
        </row>
        <row r="5">
          <cell r="A5" t="str">
            <v>g1</v>
          </cell>
          <cell r="B5" t="str">
            <v>bGeneral</v>
          </cell>
        </row>
        <row r="6">
          <cell r="A6" t="str">
            <v>g2</v>
          </cell>
          <cell r="B6" t="str">
            <v>bGeneral</v>
          </cell>
        </row>
        <row r="7">
          <cell r="A7" t="str">
            <v>ing</v>
          </cell>
          <cell r="B7" t="str">
            <v>cIndustrial</v>
          </cell>
        </row>
        <row r="8">
          <cell r="A8" t="str">
            <v>inp</v>
          </cell>
          <cell r="B8" t="str">
            <v>cIndustrial</v>
          </cell>
        </row>
      </sheetData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C107"/>
  <sheetViews>
    <sheetView tabSelected="1" workbookViewId="0"/>
  </sheetViews>
  <sheetFormatPr baseColWidth="10" defaultRowHeight="15" x14ac:dyDescent="0.25"/>
  <cols>
    <col min="1" max="1" width="26.5703125" style="2" customWidth="1"/>
    <col min="2" max="2" width="11.7109375" style="2" bestFit="1" customWidth="1"/>
    <col min="3" max="3" width="11.42578125" style="2"/>
    <col min="4" max="4" width="11.7109375" style="2" bestFit="1" customWidth="1"/>
    <col min="5" max="15" width="11.42578125" style="2"/>
    <col min="16" max="16" width="24.7109375" style="2" customWidth="1"/>
    <col min="17" max="29" width="11.42578125" style="2"/>
  </cols>
  <sheetData>
    <row r="1" spans="1:29" ht="20.25" x14ac:dyDescent="0.35">
      <c r="A1" s="1" t="s">
        <v>0</v>
      </c>
    </row>
    <row r="2" spans="1:29" ht="20.25" x14ac:dyDescent="0.35">
      <c r="A2" s="3"/>
    </row>
    <row r="3" spans="1:29" ht="20.25" x14ac:dyDescent="0.35">
      <c r="A3" s="1" t="s">
        <v>1</v>
      </c>
      <c r="P3" s="1" t="s">
        <v>1</v>
      </c>
    </row>
    <row r="4" spans="1:29" ht="20.25" x14ac:dyDescent="0.35">
      <c r="A4" s="1" t="s">
        <v>2</v>
      </c>
      <c r="P4" s="1" t="s">
        <v>3</v>
      </c>
    </row>
    <row r="5" spans="1:29" ht="20.25" x14ac:dyDescent="0.35">
      <c r="A5" s="1" t="s">
        <v>4</v>
      </c>
      <c r="P5" s="1" t="str">
        <f>+A5</f>
        <v>Estadísticas 2013</v>
      </c>
    </row>
    <row r="6" spans="1:29" ht="20.25" x14ac:dyDescent="0.35">
      <c r="A6" s="1"/>
      <c r="P6" s="4" t="s">
        <v>5</v>
      </c>
    </row>
    <row r="8" spans="1:29" x14ac:dyDescent="0.25">
      <c r="A8" s="5" t="s">
        <v>6</v>
      </c>
      <c r="P8" s="5" t="s">
        <v>6</v>
      </c>
    </row>
    <row r="9" spans="1:29" x14ac:dyDescent="0.25">
      <c r="A9" s="5"/>
      <c r="B9" s="5"/>
      <c r="P9" s="5"/>
      <c r="Q9" s="5"/>
    </row>
    <row r="10" spans="1:29" x14ac:dyDescent="0.25">
      <c r="A10" s="6" t="s">
        <v>7</v>
      </c>
      <c r="B10" s="7" t="s">
        <v>8</v>
      </c>
      <c r="C10" s="7" t="s">
        <v>9</v>
      </c>
      <c r="D10" s="7" t="s">
        <v>10</v>
      </c>
      <c r="E10" s="7" t="s">
        <v>11</v>
      </c>
      <c r="F10" s="7" t="s">
        <v>12</v>
      </c>
      <c r="G10" s="7" t="s">
        <v>13</v>
      </c>
      <c r="H10" s="7" t="s">
        <v>14</v>
      </c>
      <c r="I10" s="7" t="s">
        <v>15</v>
      </c>
      <c r="J10" s="7" t="s">
        <v>16</v>
      </c>
      <c r="K10" s="7" t="s">
        <v>17</v>
      </c>
      <c r="L10" s="7" t="s">
        <v>18</v>
      </c>
      <c r="M10" s="7" t="s">
        <v>19</v>
      </c>
      <c r="N10" s="6" t="s">
        <v>20</v>
      </c>
      <c r="O10" s="8"/>
      <c r="P10" s="6"/>
      <c r="Q10" s="7" t="s">
        <v>21</v>
      </c>
      <c r="R10" s="7" t="s">
        <v>22</v>
      </c>
      <c r="S10" s="7" t="s">
        <v>23</v>
      </c>
      <c r="T10" s="7" t="s">
        <v>24</v>
      </c>
      <c r="U10" s="7" t="s">
        <v>25</v>
      </c>
      <c r="V10" s="7" t="s">
        <v>26</v>
      </c>
      <c r="W10" s="7" t="s">
        <v>27</v>
      </c>
      <c r="X10" s="7" t="s">
        <v>28</v>
      </c>
      <c r="Y10" s="7" t="s">
        <v>29</v>
      </c>
      <c r="Z10" s="7" t="s">
        <v>30</v>
      </c>
      <c r="AA10" s="7" t="s">
        <v>31</v>
      </c>
      <c r="AB10" s="7" t="s">
        <v>32</v>
      </c>
      <c r="AC10" s="6" t="s">
        <v>20</v>
      </c>
    </row>
    <row r="11" spans="1:29" x14ac:dyDescent="0.25">
      <c r="A11" s="9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9"/>
      <c r="P11" s="9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9"/>
    </row>
    <row r="12" spans="1:29" x14ac:dyDescent="0.25">
      <c r="A12" s="9" t="s">
        <v>33</v>
      </c>
      <c r="B12" s="11">
        <f>+[1]BDD!Z29</f>
        <v>50878</v>
      </c>
      <c r="C12" s="11">
        <f>+[1]BDD!AA29</f>
        <v>51271</v>
      </c>
      <c r="D12" s="11">
        <f>+[1]BDD!AB29</f>
        <v>51521</v>
      </c>
      <c r="E12" s="11"/>
      <c r="F12" s="11"/>
      <c r="G12" s="11"/>
      <c r="H12" s="11"/>
      <c r="I12" s="11"/>
      <c r="J12" s="11"/>
      <c r="K12" s="11"/>
      <c r="L12" s="11"/>
      <c r="M12" s="11"/>
      <c r="N12" s="12"/>
      <c r="P12" s="9" t="s">
        <v>33</v>
      </c>
      <c r="Q12" s="11">
        <f>+B12</f>
        <v>50878</v>
      </c>
      <c r="R12" s="11">
        <f t="shared" ref="R12:AB16" si="0">+C12</f>
        <v>51271</v>
      </c>
      <c r="S12" s="11">
        <f t="shared" si="0"/>
        <v>51521</v>
      </c>
      <c r="T12" s="11"/>
      <c r="U12" s="11"/>
      <c r="V12" s="11"/>
      <c r="W12" s="11"/>
      <c r="X12" s="11"/>
      <c r="Y12" s="11"/>
      <c r="Z12" s="11"/>
      <c r="AA12" s="11"/>
      <c r="AB12" s="11"/>
      <c r="AC12" s="12"/>
    </row>
    <row r="13" spans="1:29" x14ac:dyDescent="0.25">
      <c r="A13" s="9" t="s">
        <v>34</v>
      </c>
      <c r="B13" s="11">
        <f>+[1]BDD!Z30</f>
        <v>4127</v>
      </c>
      <c r="C13" s="11">
        <f>+[1]BDD!AA30</f>
        <v>4169</v>
      </c>
      <c r="D13" s="11">
        <f>+[1]BDD!AB30</f>
        <v>4305</v>
      </c>
      <c r="E13" s="11"/>
      <c r="F13" s="11"/>
      <c r="G13" s="11"/>
      <c r="H13" s="11"/>
      <c r="I13" s="11"/>
      <c r="J13" s="11"/>
      <c r="K13" s="11"/>
      <c r="L13" s="11"/>
      <c r="M13" s="11"/>
      <c r="N13" s="12"/>
      <c r="P13" s="9" t="s">
        <v>34</v>
      </c>
      <c r="Q13" s="11">
        <f>+B13</f>
        <v>4127</v>
      </c>
      <c r="R13" s="11">
        <f t="shared" si="0"/>
        <v>4169</v>
      </c>
      <c r="S13" s="11">
        <f t="shared" si="0"/>
        <v>4305</v>
      </c>
      <c r="T13" s="11"/>
      <c r="U13" s="11"/>
      <c r="V13" s="11"/>
      <c r="W13" s="11"/>
      <c r="X13" s="11"/>
      <c r="Y13" s="11"/>
      <c r="Z13" s="11"/>
      <c r="AA13" s="11"/>
      <c r="AB13" s="11"/>
      <c r="AC13" s="12"/>
    </row>
    <row r="14" spans="1:29" x14ac:dyDescent="0.25">
      <c r="A14" s="9" t="s">
        <v>35</v>
      </c>
      <c r="B14" s="11">
        <f>+[1]BDD!Z31</f>
        <v>754</v>
      </c>
      <c r="C14" s="11">
        <f>+[1]BDD!AA31</f>
        <v>751</v>
      </c>
      <c r="D14" s="11">
        <f>+[1]BDD!AB31</f>
        <v>758</v>
      </c>
      <c r="E14" s="11"/>
      <c r="F14" s="11"/>
      <c r="G14" s="11"/>
      <c r="H14" s="11"/>
      <c r="I14" s="11"/>
      <c r="J14" s="11"/>
      <c r="K14" s="11"/>
      <c r="L14" s="11"/>
      <c r="M14" s="11"/>
      <c r="N14" s="12"/>
      <c r="P14" s="9" t="s">
        <v>35</v>
      </c>
      <c r="Q14" s="11">
        <f>+B14</f>
        <v>754</v>
      </c>
      <c r="R14" s="11">
        <f t="shared" si="0"/>
        <v>751</v>
      </c>
      <c r="S14" s="11">
        <f t="shared" si="0"/>
        <v>758</v>
      </c>
      <c r="T14" s="11"/>
      <c r="U14" s="11"/>
      <c r="V14" s="11"/>
      <c r="W14" s="11"/>
      <c r="X14" s="11"/>
      <c r="Y14" s="11"/>
      <c r="Z14" s="11"/>
      <c r="AA14" s="11"/>
      <c r="AB14" s="11"/>
      <c r="AC14" s="12"/>
    </row>
    <row r="15" spans="1:29" x14ac:dyDescent="0.25">
      <c r="A15" s="9" t="s">
        <v>36</v>
      </c>
      <c r="B15" s="11">
        <f>+[1]BDD!Z32</f>
        <v>4</v>
      </c>
      <c r="C15" s="11">
        <f>+[1]BDD!AA32</f>
        <v>4</v>
      </c>
      <c r="D15" s="11">
        <f>+[1]BDD!AB32</f>
        <v>4</v>
      </c>
      <c r="E15" s="11"/>
      <c r="F15" s="11"/>
      <c r="G15" s="11"/>
      <c r="H15" s="11"/>
      <c r="I15" s="11"/>
      <c r="J15" s="11"/>
      <c r="K15" s="11"/>
      <c r="L15" s="11"/>
      <c r="M15" s="11"/>
      <c r="N15" s="12"/>
      <c r="P15" s="9" t="s">
        <v>36</v>
      </c>
      <c r="Q15" s="11">
        <f>+B15</f>
        <v>4</v>
      </c>
      <c r="R15" s="11">
        <f t="shared" si="0"/>
        <v>4</v>
      </c>
      <c r="S15" s="11">
        <f t="shared" si="0"/>
        <v>4</v>
      </c>
      <c r="T15" s="11"/>
      <c r="U15" s="11"/>
      <c r="V15" s="11"/>
      <c r="W15" s="11"/>
      <c r="X15" s="11"/>
      <c r="Y15" s="11"/>
      <c r="Z15" s="11"/>
      <c r="AA15" s="11"/>
      <c r="AB15" s="11"/>
      <c r="AC15" s="12"/>
    </row>
    <row r="16" spans="1:29" x14ac:dyDescent="0.25">
      <c r="A16" s="9" t="s">
        <v>37</v>
      </c>
      <c r="B16" s="11">
        <f>+[1]BDD!Z33</f>
        <v>65</v>
      </c>
      <c r="C16" s="11">
        <f>+[1]BDD!AA33</f>
        <v>60</v>
      </c>
      <c r="D16" s="11">
        <f>+[1]BDD!AB33</f>
        <v>60</v>
      </c>
      <c r="E16" s="11"/>
      <c r="F16" s="11"/>
      <c r="G16" s="11"/>
      <c r="H16" s="11"/>
      <c r="I16" s="11"/>
      <c r="J16" s="11"/>
      <c r="K16" s="11"/>
      <c r="L16" s="11"/>
      <c r="M16" s="11"/>
      <c r="N16" s="12"/>
      <c r="P16" s="9" t="s">
        <v>37</v>
      </c>
      <c r="Q16" s="11">
        <f>+B16</f>
        <v>65</v>
      </c>
      <c r="R16" s="11">
        <f t="shared" si="0"/>
        <v>60</v>
      </c>
      <c r="S16" s="11">
        <f t="shared" si="0"/>
        <v>60</v>
      </c>
      <c r="T16" s="11"/>
      <c r="U16" s="11"/>
      <c r="V16" s="11"/>
      <c r="W16" s="11"/>
      <c r="X16" s="11"/>
      <c r="Y16" s="11"/>
      <c r="Z16" s="11"/>
      <c r="AA16" s="11"/>
      <c r="AB16" s="11"/>
      <c r="AC16" s="12"/>
    </row>
    <row r="17" spans="1:29" x14ac:dyDescent="0.25">
      <c r="A17" s="13" t="s">
        <v>38</v>
      </c>
      <c r="B17" s="14">
        <f>SUM(B12:B16)</f>
        <v>55828</v>
      </c>
      <c r="C17" s="14">
        <f t="shared" ref="C17:D17" si="1">SUM(C12:C16)</f>
        <v>56255</v>
      </c>
      <c r="D17" s="14">
        <f t="shared" si="1"/>
        <v>56648</v>
      </c>
      <c r="E17" s="14"/>
      <c r="F17" s="14"/>
      <c r="G17" s="14"/>
      <c r="H17" s="14"/>
      <c r="I17" s="14"/>
      <c r="J17" s="14"/>
      <c r="K17" s="14"/>
      <c r="L17" s="14"/>
      <c r="M17" s="14"/>
      <c r="N17" s="15"/>
      <c r="O17" s="5"/>
      <c r="P17" s="13" t="s">
        <v>38</v>
      </c>
      <c r="Q17" s="14">
        <f t="shared" ref="Q17:AA17" si="2">SUM(Q12:Q16)</f>
        <v>55828</v>
      </c>
      <c r="R17" s="14">
        <f t="shared" si="2"/>
        <v>56255</v>
      </c>
      <c r="S17" s="14">
        <f t="shared" si="2"/>
        <v>56648</v>
      </c>
      <c r="T17" s="14"/>
      <c r="U17" s="14"/>
      <c r="V17" s="14"/>
      <c r="W17" s="14"/>
      <c r="X17" s="14"/>
      <c r="Y17" s="14"/>
      <c r="Z17" s="14"/>
      <c r="AA17" s="14"/>
      <c r="AB17" s="14"/>
      <c r="AC17" s="16"/>
    </row>
    <row r="18" spans="1:29" x14ac:dyDescent="0.25"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</row>
    <row r="19" spans="1:29" x14ac:dyDescent="0.25">
      <c r="A19" s="5" t="s">
        <v>39</v>
      </c>
      <c r="P19" s="5" t="s">
        <v>39</v>
      </c>
    </row>
    <row r="20" spans="1:29" x14ac:dyDescent="0.25">
      <c r="A20" s="5"/>
      <c r="B20" s="5"/>
      <c r="P20" s="5"/>
      <c r="Q20" s="5"/>
    </row>
    <row r="21" spans="1:29" x14ac:dyDescent="0.25">
      <c r="A21" s="6" t="s">
        <v>7</v>
      </c>
      <c r="B21" s="7" t="s">
        <v>8</v>
      </c>
      <c r="C21" s="7" t="s">
        <v>9</v>
      </c>
      <c r="D21" s="7" t="s">
        <v>10</v>
      </c>
      <c r="E21" s="7" t="s">
        <v>11</v>
      </c>
      <c r="F21" s="7" t="s">
        <v>12</v>
      </c>
      <c r="G21" s="7" t="s">
        <v>13</v>
      </c>
      <c r="H21" s="7" t="s">
        <v>14</v>
      </c>
      <c r="I21" s="7" t="s">
        <v>15</v>
      </c>
      <c r="J21" s="7" t="s">
        <v>16</v>
      </c>
      <c r="K21" s="7" t="s">
        <v>17</v>
      </c>
      <c r="L21" s="7" t="s">
        <v>18</v>
      </c>
      <c r="M21" s="7" t="s">
        <v>19</v>
      </c>
      <c r="N21" s="6" t="s">
        <v>38</v>
      </c>
      <c r="O21" s="8"/>
      <c r="P21" s="6"/>
      <c r="Q21" s="7" t="s">
        <v>21</v>
      </c>
      <c r="R21" s="7" t="s">
        <v>22</v>
      </c>
      <c r="S21" s="7" t="s">
        <v>23</v>
      </c>
      <c r="T21" s="7" t="s">
        <v>24</v>
      </c>
      <c r="U21" s="7" t="s">
        <v>25</v>
      </c>
      <c r="V21" s="7" t="s">
        <v>26</v>
      </c>
      <c r="W21" s="7" t="s">
        <v>27</v>
      </c>
      <c r="X21" s="7" t="s">
        <v>28</v>
      </c>
      <c r="Y21" s="7" t="s">
        <v>29</v>
      </c>
      <c r="Z21" s="7" t="s">
        <v>30</v>
      </c>
      <c r="AA21" s="7" t="s">
        <v>31</v>
      </c>
      <c r="AB21" s="7" t="s">
        <v>32</v>
      </c>
      <c r="AC21" s="6" t="s">
        <v>38</v>
      </c>
    </row>
    <row r="22" spans="1:29" x14ac:dyDescent="0.25">
      <c r="A22" s="9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9"/>
      <c r="P22" s="9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9"/>
    </row>
    <row r="23" spans="1:29" x14ac:dyDescent="0.25">
      <c r="A23" s="9" t="s">
        <v>33</v>
      </c>
      <c r="B23" s="18">
        <f>+[1]BDD!Z35</f>
        <v>6198.86</v>
      </c>
      <c r="C23" s="18">
        <f>+[1]BDD!AA35</f>
        <v>5789.71</v>
      </c>
      <c r="D23" s="18">
        <f>+[1]BDD!AB35</f>
        <v>5481.93</v>
      </c>
      <c r="E23" s="18"/>
      <c r="F23" s="18"/>
      <c r="G23" s="18"/>
      <c r="H23" s="18"/>
      <c r="I23" s="18"/>
      <c r="J23" s="18"/>
      <c r="K23" s="18"/>
      <c r="L23" s="18"/>
      <c r="M23" s="18"/>
      <c r="N23" s="19">
        <f t="shared" ref="N23:N28" si="3">SUM(B23:M23)</f>
        <v>17470.5</v>
      </c>
      <c r="O23" s="20"/>
      <c r="P23" s="21" t="s">
        <v>33</v>
      </c>
      <c r="Q23" s="18">
        <f>+B23</f>
        <v>6198.86</v>
      </c>
      <c r="R23" s="18">
        <f t="shared" ref="R23:AB27" si="4">+C23</f>
        <v>5789.71</v>
      </c>
      <c r="S23" s="18">
        <f t="shared" si="4"/>
        <v>5481.93</v>
      </c>
      <c r="T23" s="18"/>
      <c r="U23" s="18"/>
      <c r="V23" s="18"/>
      <c r="W23" s="18"/>
      <c r="X23" s="18"/>
      <c r="Y23" s="18"/>
      <c r="Z23" s="18"/>
      <c r="AA23" s="18"/>
      <c r="AB23" s="18"/>
      <c r="AC23" s="19">
        <f t="shared" ref="AC23:AC28" si="5">SUM(Q23:AB23)</f>
        <v>17470.5</v>
      </c>
    </row>
    <row r="24" spans="1:29" x14ac:dyDescent="0.25">
      <c r="A24" s="9" t="s">
        <v>34</v>
      </c>
      <c r="B24" s="18">
        <f>+[1]BDD!Z36</f>
        <v>1526.9300000000003</v>
      </c>
      <c r="C24" s="18">
        <f>+[1]BDD!AA36</f>
        <v>1431.7800000000002</v>
      </c>
      <c r="D24" s="18">
        <f>+[1]BDD!AB36</f>
        <v>1488.9199999999996</v>
      </c>
      <c r="E24" s="18"/>
      <c r="F24" s="18"/>
      <c r="G24" s="18"/>
      <c r="H24" s="18"/>
      <c r="I24" s="18"/>
      <c r="J24" s="18"/>
      <c r="K24" s="18"/>
      <c r="L24" s="18"/>
      <c r="M24" s="18"/>
      <c r="N24" s="19">
        <f t="shared" si="3"/>
        <v>4447.63</v>
      </c>
      <c r="O24" s="20"/>
      <c r="P24" s="21" t="s">
        <v>34</v>
      </c>
      <c r="Q24" s="18">
        <f>+B24</f>
        <v>1526.9300000000003</v>
      </c>
      <c r="R24" s="18">
        <f t="shared" si="4"/>
        <v>1431.7800000000002</v>
      </c>
      <c r="S24" s="18">
        <f t="shared" si="4"/>
        <v>1488.9199999999996</v>
      </c>
      <c r="T24" s="18"/>
      <c r="U24" s="18"/>
      <c r="V24" s="18"/>
      <c r="W24" s="18"/>
      <c r="X24" s="18"/>
      <c r="Y24" s="18"/>
      <c r="Z24" s="18"/>
      <c r="AA24" s="18"/>
      <c r="AB24" s="18"/>
      <c r="AC24" s="19">
        <f t="shared" si="5"/>
        <v>4447.63</v>
      </c>
    </row>
    <row r="25" spans="1:29" x14ac:dyDescent="0.25">
      <c r="A25" s="9" t="s">
        <v>35</v>
      </c>
      <c r="B25" s="18">
        <f>+[1]BDD!Z37</f>
        <v>2144.3300000000004</v>
      </c>
      <c r="C25" s="18">
        <f>+[1]BDD!AA37</f>
        <v>2156.87</v>
      </c>
      <c r="D25" s="18">
        <f>+[1]BDD!AB37</f>
        <v>2057.08</v>
      </c>
      <c r="E25" s="18"/>
      <c r="F25" s="18"/>
      <c r="G25" s="18"/>
      <c r="H25" s="18"/>
      <c r="I25" s="18"/>
      <c r="J25" s="18"/>
      <c r="K25" s="18"/>
      <c r="L25" s="18"/>
      <c r="M25" s="18"/>
      <c r="N25" s="19">
        <f t="shared" si="3"/>
        <v>6358.2800000000007</v>
      </c>
      <c r="O25" s="20"/>
      <c r="P25" s="21" t="s">
        <v>35</v>
      </c>
      <c r="Q25" s="18">
        <f>+B25</f>
        <v>2144.3300000000004</v>
      </c>
      <c r="R25" s="18">
        <f t="shared" si="4"/>
        <v>2156.87</v>
      </c>
      <c r="S25" s="18">
        <f t="shared" si="4"/>
        <v>2057.08</v>
      </c>
      <c r="T25" s="18"/>
      <c r="U25" s="18"/>
      <c r="V25" s="18"/>
      <c r="W25" s="18"/>
      <c r="X25" s="18"/>
      <c r="Y25" s="18"/>
      <c r="Z25" s="18"/>
      <c r="AA25" s="18"/>
      <c r="AB25" s="18"/>
      <c r="AC25" s="19">
        <f t="shared" si="5"/>
        <v>6358.2800000000007</v>
      </c>
    </row>
    <row r="26" spans="1:29" x14ac:dyDescent="0.25">
      <c r="A26" s="9" t="s">
        <v>36</v>
      </c>
      <c r="B26" s="18">
        <f>+[1]BDD!Z38</f>
        <v>689.83999999999992</v>
      </c>
      <c r="C26" s="18">
        <f>+[1]BDD!AA38</f>
        <v>692.07</v>
      </c>
      <c r="D26" s="18">
        <f>+[1]BDD!AB38</f>
        <v>713.92000000000007</v>
      </c>
      <c r="E26" s="18"/>
      <c r="F26" s="18"/>
      <c r="G26" s="18"/>
      <c r="H26" s="18"/>
      <c r="I26" s="18"/>
      <c r="J26" s="18"/>
      <c r="K26" s="18"/>
      <c r="L26" s="18"/>
      <c r="M26" s="18"/>
      <c r="N26" s="19">
        <f t="shared" si="3"/>
        <v>2095.83</v>
      </c>
      <c r="O26" s="20"/>
      <c r="P26" s="21" t="s">
        <v>36</v>
      </c>
      <c r="Q26" s="18">
        <f>+B26</f>
        <v>689.83999999999992</v>
      </c>
      <c r="R26" s="18">
        <f t="shared" si="4"/>
        <v>692.07</v>
      </c>
      <c r="S26" s="18">
        <f t="shared" si="4"/>
        <v>713.92000000000007</v>
      </c>
      <c r="T26" s="18"/>
      <c r="U26" s="18"/>
      <c r="V26" s="18"/>
      <c r="W26" s="18"/>
      <c r="X26" s="18"/>
      <c r="Y26" s="18"/>
      <c r="Z26" s="18"/>
      <c r="AA26" s="18"/>
      <c r="AB26" s="18"/>
      <c r="AC26" s="19">
        <f t="shared" si="5"/>
        <v>2095.83</v>
      </c>
    </row>
    <row r="27" spans="1:29" x14ac:dyDescent="0.25">
      <c r="A27" s="9" t="s">
        <v>37</v>
      </c>
      <c r="B27" s="18">
        <f>+[1]BDD!Z39</f>
        <v>239.71</v>
      </c>
      <c r="C27" s="18">
        <f>+[1]BDD!AA39</f>
        <v>241.1</v>
      </c>
      <c r="D27" s="18">
        <f>+[1]BDD!AB39</f>
        <v>204.60999999999999</v>
      </c>
      <c r="E27" s="18"/>
      <c r="F27" s="18"/>
      <c r="G27" s="18"/>
      <c r="H27" s="18"/>
      <c r="I27" s="18"/>
      <c r="J27" s="18"/>
      <c r="K27" s="18"/>
      <c r="L27" s="18"/>
      <c r="M27" s="18"/>
      <c r="N27" s="19">
        <f t="shared" si="3"/>
        <v>685.42</v>
      </c>
      <c r="O27" s="20"/>
      <c r="P27" s="9" t="s">
        <v>37</v>
      </c>
      <c r="Q27" s="18">
        <f>+B27</f>
        <v>239.71</v>
      </c>
      <c r="R27" s="18">
        <f t="shared" si="4"/>
        <v>241.1</v>
      </c>
      <c r="S27" s="18">
        <f t="shared" si="4"/>
        <v>204.60999999999999</v>
      </c>
      <c r="T27" s="18"/>
      <c r="U27" s="18"/>
      <c r="V27" s="18"/>
      <c r="W27" s="18"/>
      <c r="X27" s="18"/>
      <c r="Y27" s="18"/>
      <c r="Z27" s="18"/>
      <c r="AA27" s="18"/>
      <c r="AB27" s="18"/>
      <c r="AC27" s="19">
        <f t="shared" si="5"/>
        <v>685.42</v>
      </c>
    </row>
    <row r="28" spans="1:29" x14ac:dyDescent="0.25">
      <c r="A28" s="13" t="s">
        <v>38</v>
      </c>
      <c r="B28" s="22">
        <f t="shared" ref="B28:D28" si="6">SUM(B23:B27)</f>
        <v>10799.67</v>
      </c>
      <c r="C28" s="23">
        <f t="shared" si="6"/>
        <v>10311.530000000001</v>
      </c>
      <c r="D28" s="23">
        <f t="shared" si="6"/>
        <v>9946.4600000000009</v>
      </c>
      <c r="E28" s="23"/>
      <c r="F28" s="23"/>
      <c r="G28" s="23"/>
      <c r="H28" s="23"/>
      <c r="I28" s="23"/>
      <c r="J28" s="23"/>
      <c r="K28" s="23"/>
      <c r="L28" s="23"/>
      <c r="M28" s="23"/>
      <c r="N28" s="24">
        <f t="shared" si="3"/>
        <v>31057.660000000003</v>
      </c>
      <c r="O28" s="25"/>
      <c r="P28" s="26" t="s">
        <v>38</v>
      </c>
      <c r="Q28" s="22">
        <f>SUM(Q23:Q27)</f>
        <v>10799.67</v>
      </c>
      <c r="R28" s="22">
        <f t="shared" ref="R28:AB28" si="7">SUM(R23:R27)</f>
        <v>10311.530000000001</v>
      </c>
      <c r="S28" s="22">
        <f t="shared" si="7"/>
        <v>9946.4600000000009</v>
      </c>
      <c r="T28" s="22"/>
      <c r="U28" s="22"/>
      <c r="V28" s="22"/>
      <c r="W28" s="22"/>
      <c r="X28" s="22"/>
      <c r="Y28" s="22"/>
      <c r="Z28" s="22"/>
      <c r="AA28" s="22"/>
      <c r="AB28" s="22"/>
      <c r="AC28" s="24">
        <f t="shared" si="5"/>
        <v>31057.660000000003</v>
      </c>
    </row>
    <row r="29" spans="1:29" x14ac:dyDescent="0.25"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</row>
    <row r="30" spans="1:29" x14ac:dyDescent="0.25"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</row>
    <row r="31" spans="1:29" x14ac:dyDescent="0.25">
      <c r="A31" s="5" t="s">
        <v>40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5" t="s">
        <v>41</v>
      </c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</row>
    <row r="32" spans="1:29" x14ac:dyDescent="0.25">
      <c r="A32" s="5"/>
      <c r="B32" s="25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5"/>
      <c r="Q32" s="25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</row>
    <row r="33" spans="1:29" x14ac:dyDescent="0.25">
      <c r="A33" s="6" t="s">
        <v>7</v>
      </c>
      <c r="B33" s="7" t="s">
        <v>8</v>
      </c>
      <c r="C33" s="7" t="s">
        <v>9</v>
      </c>
      <c r="D33" s="7" t="s">
        <v>10</v>
      </c>
      <c r="E33" s="7" t="s">
        <v>11</v>
      </c>
      <c r="F33" s="7" t="s">
        <v>12</v>
      </c>
      <c r="G33" s="7" t="s">
        <v>13</v>
      </c>
      <c r="H33" s="7" t="s">
        <v>14</v>
      </c>
      <c r="I33" s="7" t="s">
        <v>15</v>
      </c>
      <c r="J33" s="7" t="s">
        <v>16</v>
      </c>
      <c r="K33" s="7" t="s">
        <v>17</v>
      </c>
      <c r="L33" s="7" t="s">
        <v>18</v>
      </c>
      <c r="M33" s="7" t="s">
        <v>19</v>
      </c>
      <c r="N33" s="27" t="s">
        <v>38</v>
      </c>
      <c r="O33" s="28"/>
      <c r="P33" s="27"/>
      <c r="Q33" s="29" t="s">
        <v>21</v>
      </c>
      <c r="R33" s="29" t="s">
        <v>22</v>
      </c>
      <c r="S33" s="29" t="s">
        <v>23</v>
      </c>
      <c r="T33" s="29" t="s">
        <v>24</v>
      </c>
      <c r="U33" s="29" t="s">
        <v>25</v>
      </c>
      <c r="V33" s="29" t="s">
        <v>26</v>
      </c>
      <c r="W33" s="29" t="s">
        <v>27</v>
      </c>
      <c r="X33" s="29" t="s">
        <v>28</v>
      </c>
      <c r="Y33" s="29" t="s">
        <v>29</v>
      </c>
      <c r="Z33" s="29" t="s">
        <v>30</v>
      </c>
      <c r="AA33" s="29" t="s">
        <v>31</v>
      </c>
      <c r="AB33" s="30" t="s">
        <v>32</v>
      </c>
      <c r="AC33" s="30" t="s">
        <v>38</v>
      </c>
    </row>
    <row r="34" spans="1:29" x14ac:dyDescent="0.25">
      <c r="A34" s="9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21"/>
      <c r="O34" s="20"/>
      <c r="P34" s="21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31"/>
    </row>
    <row r="35" spans="1:29" x14ac:dyDescent="0.25">
      <c r="A35" s="9" t="s">
        <v>33</v>
      </c>
      <c r="B35" s="18">
        <f>[1]BDD!Z41/1000/0.87</f>
        <v>4121.3868045977015</v>
      </c>
      <c r="C35" s="18">
        <f>[1]BDD!AA41/1000/0.87</f>
        <v>3784.8233333333333</v>
      </c>
      <c r="D35" s="18">
        <f>[1]BDD!AB41/1000/0.87</f>
        <v>3565.8770229885058</v>
      </c>
      <c r="E35" s="18"/>
      <c r="F35" s="18"/>
      <c r="G35" s="18"/>
      <c r="H35" s="18"/>
      <c r="I35" s="18"/>
      <c r="J35" s="18"/>
      <c r="K35" s="18"/>
      <c r="L35" s="18"/>
      <c r="M35" s="18"/>
      <c r="N35" s="19">
        <f t="shared" ref="N35:N40" si="8">SUM(B35:M35)</f>
        <v>11472.087160919542</v>
      </c>
      <c r="O35" s="20"/>
      <c r="P35" s="21" t="s">
        <v>33</v>
      </c>
      <c r="Q35" s="18">
        <f>+B35*0.87</f>
        <v>3585.6065200000003</v>
      </c>
      <c r="R35" s="18">
        <f t="shared" ref="R35:AB39" si="9">+C35*0.87</f>
        <v>3292.7963</v>
      </c>
      <c r="S35" s="18">
        <f t="shared" si="9"/>
        <v>3102.3130099999998</v>
      </c>
      <c r="T35" s="18"/>
      <c r="U35" s="18"/>
      <c r="V35" s="18"/>
      <c r="W35" s="18"/>
      <c r="X35" s="18"/>
      <c r="Y35" s="18"/>
      <c r="Z35" s="18"/>
      <c r="AA35" s="18"/>
      <c r="AB35" s="18"/>
      <c r="AC35" s="19">
        <f t="shared" ref="AC35:AC40" si="10">SUM(Q35:AB35)</f>
        <v>9980.715830000001</v>
      </c>
    </row>
    <row r="36" spans="1:29" x14ac:dyDescent="0.25">
      <c r="A36" s="9" t="s">
        <v>34</v>
      </c>
      <c r="B36" s="18">
        <f>[1]BDD!Z42/1000/0.87</f>
        <v>2773.5754482758616</v>
      </c>
      <c r="C36" s="18">
        <f>[1]BDD!AA42/1000/0.87</f>
        <v>2603.3784482758624</v>
      </c>
      <c r="D36" s="18">
        <f>[1]BDD!AB42/1000/0.87</f>
        <v>2719.7932298850578</v>
      </c>
      <c r="E36" s="18"/>
      <c r="F36" s="18"/>
      <c r="G36" s="18"/>
      <c r="H36" s="18"/>
      <c r="I36" s="18"/>
      <c r="J36" s="18"/>
      <c r="K36" s="18"/>
      <c r="L36" s="18"/>
      <c r="M36" s="18"/>
      <c r="N36" s="19">
        <f t="shared" si="8"/>
        <v>8096.7471264367814</v>
      </c>
      <c r="O36" s="20"/>
      <c r="P36" s="21" t="s">
        <v>34</v>
      </c>
      <c r="Q36" s="18">
        <f>+B36*0.87</f>
        <v>2413.0106399999995</v>
      </c>
      <c r="R36" s="18">
        <f t="shared" si="9"/>
        <v>2264.9392500000004</v>
      </c>
      <c r="S36" s="18">
        <f t="shared" si="9"/>
        <v>2366.2201100000002</v>
      </c>
      <c r="T36" s="18"/>
      <c r="U36" s="18"/>
      <c r="V36" s="18"/>
      <c r="W36" s="18"/>
      <c r="X36" s="18"/>
      <c r="Y36" s="18"/>
      <c r="Z36" s="18"/>
      <c r="AA36" s="18"/>
      <c r="AB36" s="18"/>
      <c r="AC36" s="19">
        <f t="shared" si="10"/>
        <v>7044.17</v>
      </c>
    </row>
    <row r="37" spans="1:29" x14ac:dyDescent="0.25">
      <c r="A37" s="9" t="s">
        <v>35</v>
      </c>
      <c r="B37" s="18">
        <f>[1]BDD!Z43/1000/0.87</f>
        <v>1482.8816091954022</v>
      </c>
      <c r="C37" s="18">
        <f>[1]BDD!AA43/1000/0.87</f>
        <v>1475.8792643678162</v>
      </c>
      <c r="D37" s="18">
        <f>[1]BDD!AB43/1000/0.87</f>
        <v>1433.3620229885059</v>
      </c>
      <c r="E37" s="18"/>
      <c r="F37" s="18"/>
      <c r="G37" s="18"/>
      <c r="H37" s="18"/>
      <c r="I37" s="18"/>
      <c r="J37" s="18"/>
      <c r="K37" s="18"/>
      <c r="L37" s="18"/>
      <c r="M37" s="18"/>
      <c r="N37" s="19">
        <f t="shared" si="8"/>
        <v>4392.1228965517239</v>
      </c>
      <c r="O37" s="20"/>
      <c r="P37" s="21" t="s">
        <v>35</v>
      </c>
      <c r="Q37" s="18">
        <f>+B37*0.87</f>
        <v>1290.107</v>
      </c>
      <c r="R37" s="18">
        <f t="shared" si="9"/>
        <v>1284.01496</v>
      </c>
      <c r="S37" s="18">
        <f t="shared" si="9"/>
        <v>1247.0249600000002</v>
      </c>
      <c r="T37" s="18"/>
      <c r="U37" s="18"/>
      <c r="V37" s="18"/>
      <c r="W37" s="18"/>
      <c r="X37" s="18"/>
      <c r="Y37" s="18"/>
      <c r="Z37" s="18"/>
      <c r="AA37" s="18"/>
      <c r="AB37" s="18"/>
      <c r="AC37" s="19">
        <f t="shared" si="10"/>
        <v>3821.1469200000001</v>
      </c>
    </row>
    <row r="38" spans="1:29" x14ac:dyDescent="0.25">
      <c r="A38" s="9" t="s">
        <v>36</v>
      </c>
      <c r="B38" s="18">
        <f>[1]BDD!Z44/1000/0.87</f>
        <v>622.08843678160918</v>
      </c>
      <c r="C38" s="18">
        <f>[1]BDD!AA44/1000/0.87</f>
        <v>626.29678160919548</v>
      </c>
      <c r="D38" s="18">
        <f>[1]BDD!AB44/1000/0.87</f>
        <v>649.32072413793105</v>
      </c>
      <c r="E38" s="18"/>
      <c r="F38" s="18"/>
      <c r="G38" s="18"/>
      <c r="H38" s="18"/>
      <c r="I38" s="18"/>
      <c r="J38" s="18"/>
      <c r="K38" s="18"/>
      <c r="L38" s="18"/>
      <c r="M38" s="18"/>
      <c r="N38" s="19">
        <f t="shared" si="8"/>
        <v>1897.7059425287357</v>
      </c>
      <c r="O38" s="20"/>
      <c r="P38" s="21" t="s">
        <v>36</v>
      </c>
      <c r="Q38" s="18">
        <f>+B38*0.87</f>
        <v>541.21694000000002</v>
      </c>
      <c r="R38" s="18">
        <f t="shared" si="9"/>
        <v>544.87820000000011</v>
      </c>
      <c r="S38" s="18">
        <f t="shared" si="9"/>
        <v>564.90903000000003</v>
      </c>
      <c r="T38" s="18"/>
      <c r="U38" s="18"/>
      <c r="V38" s="18"/>
      <c r="W38" s="18"/>
      <c r="X38" s="18"/>
      <c r="Y38" s="18"/>
      <c r="Z38" s="18"/>
      <c r="AA38" s="18"/>
      <c r="AB38" s="18"/>
      <c r="AC38" s="19">
        <f t="shared" si="10"/>
        <v>1651.0041700000002</v>
      </c>
    </row>
    <row r="39" spans="1:29" x14ac:dyDescent="0.25">
      <c r="A39" s="9" t="s">
        <v>37</v>
      </c>
      <c r="B39" s="18">
        <f>[1]BDD!Z45/1000/0.87</f>
        <v>142.11241379310343</v>
      </c>
      <c r="C39" s="18">
        <f>[1]BDD!AA45/1000/0.87</f>
        <v>143.44691954022989</v>
      </c>
      <c r="D39" s="18">
        <f>[1]BDD!AB45/1000/0.87</f>
        <v>122.46931034482759</v>
      </c>
      <c r="E39" s="18"/>
      <c r="F39" s="18"/>
      <c r="G39" s="18"/>
      <c r="H39" s="18"/>
      <c r="I39" s="18"/>
      <c r="J39" s="18"/>
      <c r="K39" s="18"/>
      <c r="L39" s="18"/>
      <c r="M39" s="18"/>
      <c r="N39" s="19">
        <f t="shared" si="8"/>
        <v>408.0286436781609</v>
      </c>
      <c r="O39" s="20"/>
      <c r="P39" s="9" t="s">
        <v>37</v>
      </c>
      <c r="Q39" s="18">
        <f>+B39*0.87</f>
        <v>123.63779999999998</v>
      </c>
      <c r="R39" s="18">
        <f t="shared" si="9"/>
        <v>124.79882000000001</v>
      </c>
      <c r="S39" s="18">
        <f t="shared" si="9"/>
        <v>106.5483</v>
      </c>
      <c r="T39" s="18"/>
      <c r="U39" s="18"/>
      <c r="V39" s="18"/>
      <c r="W39" s="18"/>
      <c r="X39" s="18"/>
      <c r="Y39" s="18"/>
      <c r="Z39" s="18"/>
      <c r="AA39" s="18"/>
      <c r="AB39" s="18"/>
      <c r="AC39" s="19">
        <f t="shared" si="10"/>
        <v>354.98491999999999</v>
      </c>
    </row>
    <row r="40" spans="1:29" x14ac:dyDescent="0.25">
      <c r="A40" s="13" t="s">
        <v>38</v>
      </c>
      <c r="B40" s="22">
        <f>SUM(B35:B39)</f>
        <v>9142.0447126436793</v>
      </c>
      <c r="C40" s="22">
        <f t="shared" ref="C40:D40" si="11">SUM(C35:C39)</f>
        <v>8633.8247471264385</v>
      </c>
      <c r="D40" s="22">
        <f t="shared" si="11"/>
        <v>8490.822310344829</v>
      </c>
      <c r="E40" s="22"/>
      <c r="F40" s="22"/>
      <c r="G40" s="22"/>
      <c r="H40" s="22"/>
      <c r="I40" s="22"/>
      <c r="J40" s="22"/>
      <c r="K40" s="22"/>
      <c r="L40" s="22"/>
      <c r="M40" s="22"/>
      <c r="N40" s="24">
        <f t="shared" si="8"/>
        <v>26266.691770114947</v>
      </c>
      <c r="O40" s="25"/>
      <c r="P40" s="26" t="s">
        <v>38</v>
      </c>
      <c r="Q40" s="22">
        <f>SUM(Q35:Q39)</f>
        <v>7953.5789000000004</v>
      </c>
      <c r="R40" s="22">
        <f t="shared" ref="R40:AB40" si="12">SUM(R35:R39)</f>
        <v>7511.4275299999999</v>
      </c>
      <c r="S40" s="22">
        <f t="shared" si="12"/>
        <v>7387.0154100000009</v>
      </c>
      <c r="T40" s="22"/>
      <c r="U40" s="22"/>
      <c r="V40" s="22"/>
      <c r="W40" s="22"/>
      <c r="X40" s="22"/>
      <c r="Y40" s="22"/>
      <c r="Z40" s="22"/>
      <c r="AA40" s="22"/>
      <c r="AB40" s="22"/>
      <c r="AC40" s="24">
        <f t="shared" si="10"/>
        <v>22852.021840000001</v>
      </c>
    </row>
    <row r="41" spans="1:29" x14ac:dyDescent="0.25"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>
        <f>+AC40/0.87</f>
        <v>26266.691770114943</v>
      </c>
    </row>
    <row r="42" spans="1:29" x14ac:dyDescent="0.25">
      <c r="A42" s="32" t="s">
        <v>42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20"/>
      <c r="O42" s="20"/>
      <c r="P42" s="34" t="s">
        <v>42</v>
      </c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20"/>
    </row>
    <row r="43" spans="1:29" x14ac:dyDescent="0.25">
      <c r="A43" s="35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20"/>
      <c r="O43" s="20"/>
      <c r="P43" s="36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20"/>
    </row>
    <row r="44" spans="1:29" x14ac:dyDescent="0.25">
      <c r="A44" s="37" t="s">
        <v>7</v>
      </c>
      <c r="B44" s="7" t="s">
        <v>8</v>
      </c>
      <c r="C44" s="7" t="s">
        <v>9</v>
      </c>
      <c r="D44" s="7" t="s">
        <v>10</v>
      </c>
      <c r="E44" s="7" t="s">
        <v>11</v>
      </c>
      <c r="F44" s="7" t="s">
        <v>12</v>
      </c>
      <c r="G44" s="7" t="s">
        <v>13</v>
      </c>
      <c r="H44" s="7" t="s">
        <v>14</v>
      </c>
      <c r="I44" s="7" t="s">
        <v>15</v>
      </c>
      <c r="J44" s="7" t="s">
        <v>16</v>
      </c>
      <c r="K44" s="7" t="s">
        <v>17</v>
      </c>
      <c r="L44" s="7" t="s">
        <v>18</v>
      </c>
      <c r="M44" s="7" t="s">
        <v>19</v>
      </c>
      <c r="N44" s="38" t="s">
        <v>38</v>
      </c>
      <c r="O44" s="39"/>
      <c r="P44" s="40" t="s">
        <v>7</v>
      </c>
      <c r="Q44" s="41" t="s">
        <v>21</v>
      </c>
      <c r="R44" s="29" t="s">
        <v>22</v>
      </c>
      <c r="S44" s="29" t="s">
        <v>23</v>
      </c>
      <c r="T44" s="29" t="s">
        <v>24</v>
      </c>
      <c r="U44" s="29" t="s">
        <v>25</v>
      </c>
      <c r="V44" s="29" t="s">
        <v>26</v>
      </c>
      <c r="W44" s="29" t="s">
        <v>27</v>
      </c>
      <c r="X44" s="29" t="s">
        <v>28</v>
      </c>
      <c r="Y44" s="29" t="s">
        <v>29</v>
      </c>
      <c r="Z44" s="29" t="s">
        <v>30</v>
      </c>
      <c r="AA44" s="29" t="s">
        <v>31</v>
      </c>
      <c r="AB44" s="30" t="s">
        <v>32</v>
      </c>
      <c r="AC44" s="38" t="s">
        <v>38</v>
      </c>
    </row>
    <row r="45" spans="1:29" x14ac:dyDescent="0.25">
      <c r="A45" s="42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43"/>
      <c r="O45" s="44"/>
      <c r="P45" s="43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43"/>
    </row>
    <row r="46" spans="1:29" x14ac:dyDescent="0.25">
      <c r="A46" s="45" t="s">
        <v>33</v>
      </c>
      <c r="B46" s="20">
        <f>+B35/B$77</f>
        <v>592.1532765226583</v>
      </c>
      <c r="C46" s="20">
        <f>+C35/C$77</f>
        <v>543.79645593869736</v>
      </c>
      <c r="D46" s="20">
        <f>+D35/D$77</f>
        <v>512.33865272823357</v>
      </c>
      <c r="E46" s="20"/>
      <c r="F46" s="20"/>
      <c r="G46" s="20"/>
      <c r="H46" s="20"/>
      <c r="I46" s="20"/>
      <c r="J46" s="20"/>
      <c r="K46" s="20"/>
      <c r="L46" s="20"/>
      <c r="M46" s="20"/>
      <c r="N46" s="19">
        <f t="shared" ref="N46:N51" si="13">SUM(B46:M46)</f>
        <v>1648.2883851895895</v>
      </c>
      <c r="O46" s="44"/>
      <c r="P46" s="46" t="s">
        <v>33</v>
      </c>
      <c r="Q46" s="20">
        <f>+Q35/Q$77</f>
        <v>515.17335057471269</v>
      </c>
      <c r="R46" s="20">
        <f>+R35/R$77</f>
        <v>473.10291666666666</v>
      </c>
      <c r="S46" s="20">
        <f>+S35/S$77</f>
        <v>445.73462787356323</v>
      </c>
      <c r="T46" s="20"/>
      <c r="U46" s="20"/>
      <c r="V46" s="20"/>
      <c r="W46" s="20"/>
      <c r="X46" s="20"/>
      <c r="Y46" s="20"/>
      <c r="Z46" s="20"/>
      <c r="AA46" s="20"/>
      <c r="AB46" s="20"/>
      <c r="AC46" s="47">
        <f t="shared" ref="AC46:AC51" si="14">SUM(Q46:AB46)</f>
        <v>1434.0108951149427</v>
      </c>
    </row>
    <row r="47" spans="1:29" x14ac:dyDescent="0.25">
      <c r="A47" s="45" t="s">
        <v>34</v>
      </c>
      <c r="B47" s="20">
        <f>+B36/B$77</f>
        <v>398.5022195798652</v>
      </c>
      <c r="C47" s="20">
        <f>+C36/C$77</f>
        <v>374.0486276258423</v>
      </c>
      <c r="D47" s="20">
        <f>+D36/D$77</f>
        <v>390.7748893513014</v>
      </c>
      <c r="E47" s="20"/>
      <c r="F47" s="20"/>
      <c r="G47" s="20"/>
      <c r="H47" s="20"/>
      <c r="I47" s="20"/>
      <c r="J47" s="20"/>
      <c r="K47" s="20"/>
      <c r="L47" s="20"/>
      <c r="M47" s="20"/>
      <c r="N47" s="19">
        <f t="shared" si="13"/>
        <v>1163.3257365570089</v>
      </c>
      <c r="O47" s="44"/>
      <c r="P47" s="46" t="s">
        <v>34</v>
      </c>
      <c r="Q47" s="20">
        <f>+Q36/Q$77</f>
        <v>346.6969310344827</v>
      </c>
      <c r="R47" s="20">
        <f>+R36/R$77</f>
        <v>325.4223060344828</v>
      </c>
      <c r="S47" s="20">
        <f>+S36/S$77</f>
        <v>339.97415373563223</v>
      </c>
      <c r="T47" s="20"/>
      <c r="U47" s="20"/>
      <c r="V47" s="20"/>
      <c r="W47" s="20"/>
      <c r="X47" s="20"/>
      <c r="Y47" s="20"/>
      <c r="Z47" s="20"/>
      <c r="AA47" s="20"/>
      <c r="AB47" s="20"/>
      <c r="AC47" s="47">
        <f t="shared" si="14"/>
        <v>1012.0933908045977</v>
      </c>
    </row>
    <row r="48" spans="1:29" x14ac:dyDescent="0.25">
      <c r="A48" s="45" t="s">
        <v>35</v>
      </c>
      <c r="B48" s="20">
        <f>+B37/B$77</f>
        <v>213.05770247060377</v>
      </c>
      <c r="C48" s="20">
        <f>+C37/C$77</f>
        <v>212.05161844365176</v>
      </c>
      <c r="D48" s="20">
        <f>+D37/D$77</f>
        <v>205.94281939490028</v>
      </c>
      <c r="E48" s="20"/>
      <c r="F48" s="20"/>
      <c r="G48" s="20"/>
      <c r="H48" s="20"/>
      <c r="I48" s="20"/>
      <c r="J48" s="20"/>
      <c r="K48" s="20"/>
      <c r="L48" s="20"/>
      <c r="M48" s="20"/>
      <c r="N48" s="19">
        <f t="shared" si="13"/>
        <v>631.05214030915579</v>
      </c>
      <c r="O48" s="44"/>
      <c r="P48" s="46" t="s">
        <v>35</v>
      </c>
      <c r="Q48" s="20">
        <f>+Q37/Q$77</f>
        <v>185.36020114942528</v>
      </c>
      <c r="R48" s="20">
        <f>+R37/R$77</f>
        <v>184.48490804597702</v>
      </c>
      <c r="S48" s="20">
        <f>+S37/S$77</f>
        <v>179.17025287356324</v>
      </c>
      <c r="T48" s="20"/>
      <c r="U48" s="20"/>
      <c r="V48" s="20"/>
      <c r="W48" s="20"/>
      <c r="X48" s="20"/>
      <c r="Y48" s="20"/>
      <c r="Z48" s="20"/>
      <c r="AA48" s="20"/>
      <c r="AB48" s="20"/>
      <c r="AC48" s="47">
        <f t="shared" si="14"/>
        <v>549.01536206896549</v>
      </c>
    </row>
    <row r="49" spans="1:29" x14ac:dyDescent="0.25">
      <c r="A49" s="45" t="s">
        <v>36</v>
      </c>
      <c r="B49" s="20">
        <f>+B38/B$77</f>
        <v>89.380522526093273</v>
      </c>
      <c r="C49" s="20">
        <f>+C38/C$77</f>
        <v>89.985169771436134</v>
      </c>
      <c r="D49" s="20">
        <f>+D38/D$77</f>
        <v>93.293207491082043</v>
      </c>
      <c r="E49" s="20"/>
      <c r="F49" s="20"/>
      <c r="G49" s="20"/>
      <c r="H49" s="20"/>
      <c r="I49" s="20"/>
      <c r="J49" s="20"/>
      <c r="K49" s="20"/>
      <c r="L49" s="20"/>
      <c r="M49" s="20"/>
      <c r="N49" s="19">
        <f t="shared" si="13"/>
        <v>272.65889978861145</v>
      </c>
      <c r="O49" s="44"/>
      <c r="P49" s="46" t="s">
        <v>36</v>
      </c>
      <c r="Q49" s="20">
        <f>+Q38/Q$77</f>
        <v>77.761054597701147</v>
      </c>
      <c r="R49" s="20">
        <f>+R38/R$77</f>
        <v>78.287097701149435</v>
      </c>
      <c r="S49" s="20">
        <f>+S38/S$77</f>
        <v>81.165090517241381</v>
      </c>
      <c r="T49" s="20"/>
      <c r="U49" s="20"/>
      <c r="V49" s="20"/>
      <c r="W49" s="20"/>
      <c r="X49" s="20"/>
      <c r="Y49" s="20"/>
      <c r="Z49" s="20"/>
      <c r="AA49" s="20"/>
      <c r="AB49" s="20"/>
      <c r="AC49" s="47">
        <f t="shared" si="14"/>
        <v>237.21324281609196</v>
      </c>
    </row>
    <row r="50" spans="1:29" x14ac:dyDescent="0.25">
      <c r="A50" s="45" t="s">
        <v>37</v>
      </c>
      <c r="B50" s="20">
        <f>+B39/B$77</f>
        <v>20.418450257629804</v>
      </c>
      <c r="C50" s="20">
        <f>+C39/C$77</f>
        <v>20.610189589113489</v>
      </c>
      <c r="D50" s="20">
        <f>+D39/D$77</f>
        <v>17.59616527942925</v>
      </c>
      <c r="E50" s="20"/>
      <c r="F50" s="20"/>
      <c r="G50" s="20"/>
      <c r="H50" s="20"/>
      <c r="I50" s="20"/>
      <c r="J50" s="20"/>
      <c r="K50" s="20"/>
      <c r="L50" s="20"/>
      <c r="M50" s="20"/>
      <c r="N50" s="19">
        <f t="shared" si="13"/>
        <v>58.624805126172539</v>
      </c>
      <c r="O50" s="44"/>
      <c r="P50" s="9" t="s">
        <v>37</v>
      </c>
      <c r="Q50" s="20">
        <f>+Q39/Q$77</f>
        <v>17.764051724137929</v>
      </c>
      <c r="R50" s="20">
        <f>+R39/R$77</f>
        <v>17.930864942528736</v>
      </c>
      <c r="S50" s="20">
        <f>+S39/S$77</f>
        <v>15.308663793103449</v>
      </c>
      <c r="T50" s="20"/>
      <c r="U50" s="20"/>
      <c r="V50" s="20"/>
      <c r="W50" s="20"/>
      <c r="X50" s="20"/>
      <c r="Y50" s="20"/>
      <c r="Z50" s="20"/>
      <c r="AA50" s="20"/>
      <c r="AB50" s="20"/>
      <c r="AC50" s="47">
        <f t="shared" si="14"/>
        <v>51.003580459770113</v>
      </c>
    </row>
    <row r="51" spans="1:29" x14ac:dyDescent="0.25">
      <c r="A51" s="13" t="s">
        <v>38</v>
      </c>
      <c r="B51" s="48">
        <f>+B40/B$77</f>
        <v>1313.5121713568506</v>
      </c>
      <c r="C51" s="22">
        <f>+C40/C$77</f>
        <v>1240.4920613687411</v>
      </c>
      <c r="D51" s="22">
        <f>+D40/D$77</f>
        <v>1219.9457342449466</v>
      </c>
      <c r="E51" s="22"/>
      <c r="F51" s="22"/>
      <c r="G51" s="22"/>
      <c r="H51" s="22"/>
      <c r="I51" s="22"/>
      <c r="J51" s="22"/>
      <c r="K51" s="22"/>
      <c r="L51" s="22"/>
      <c r="M51" s="22"/>
      <c r="N51" s="24">
        <f t="shared" si="13"/>
        <v>3773.9499669705383</v>
      </c>
      <c r="O51" s="49"/>
      <c r="P51" s="26" t="s">
        <v>38</v>
      </c>
      <c r="Q51" s="48">
        <f>+Q40/Q$77</f>
        <v>1142.7555890804599</v>
      </c>
      <c r="R51" s="22">
        <f>+R40/R$77</f>
        <v>1079.2280933908046</v>
      </c>
      <c r="S51" s="22">
        <f>+S40/S$77</f>
        <v>1061.3527887931036</v>
      </c>
      <c r="T51" s="22"/>
      <c r="U51" s="22"/>
      <c r="V51" s="22"/>
      <c r="W51" s="22"/>
      <c r="X51" s="22"/>
      <c r="Y51" s="22"/>
      <c r="Z51" s="22"/>
      <c r="AA51" s="22"/>
      <c r="AB51" s="22"/>
      <c r="AC51" s="26">
        <f t="shared" si="14"/>
        <v>3283.3364712643684</v>
      </c>
    </row>
    <row r="52" spans="1:29" x14ac:dyDescent="0.25">
      <c r="A52" s="50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</row>
    <row r="53" spans="1:29" x14ac:dyDescent="0.25">
      <c r="A53" s="32" t="s">
        <v>43</v>
      </c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34" t="s">
        <v>43</v>
      </c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</row>
    <row r="54" spans="1:29" x14ac:dyDescent="0.25">
      <c r="A54" s="35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36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</row>
    <row r="55" spans="1:29" x14ac:dyDescent="0.25">
      <c r="A55" s="51" t="s">
        <v>7</v>
      </c>
      <c r="B55" s="7" t="s">
        <v>8</v>
      </c>
      <c r="C55" s="7" t="s">
        <v>9</v>
      </c>
      <c r="D55" s="7" t="s">
        <v>10</v>
      </c>
      <c r="E55" s="7" t="s">
        <v>11</v>
      </c>
      <c r="F55" s="7" t="s">
        <v>12</v>
      </c>
      <c r="G55" s="7" t="s">
        <v>13</v>
      </c>
      <c r="H55" s="7" t="s">
        <v>14</v>
      </c>
      <c r="I55" s="7" t="s">
        <v>15</v>
      </c>
      <c r="J55" s="7" t="s">
        <v>16</v>
      </c>
      <c r="K55" s="7" t="s">
        <v>17</v>
      </c>
      <c r="L55" s="7" t="s">
        <v>18</v>
      </c>
      <c r="M55" s="7" t="s">
        <v>19</v>
      </c>
      <c r="N55" s="27" t="s">
        <v>20</v>
      </c>
      <c r="O55" s="39"/>
      <c r="P55" s="52" t="s">
        <v>7</v>
      </c>
      <c r="Q55" s="53" t="s">
        <v>21</v>
      </c>
      <c r="R55" s="54" t="s">
        <v>22</v>
      </c>
      <c r="S55" s="54" t="s">
        <v>23</v>
      </c>
      <c r="T55" s="54" t="s">
        <v>24</v>
      </c>
      <c r="U55" s="29" t="s">
        <v>25</v>
      </c>
      <c r="V55" s="29" t="s">
        <v>26</v>
      </c>
      <c r="W55" s="29" t="s">
        <v>27</v>
      </c>
      <c r="X55" s="29" t="s">
        <v>28</v>
      </c>
      <c r="Y55" s="29" t="s">
        <v>29</v>
      </c>
      <c r="Z55" s="29" t="s">
        <v>30</v>
      </c>
      <c r="AA55" s="29" t="s">
        <v>31</v>
      </c>
      <c r="AB55" s="30" t="s">
        <v>32</v>
      </c>
      <c r="AC55" s="30" t="s">
        <v>20</v>
      </c>
    </row>
    <row r="56" spans="1:29" x14ac:dyDescent="0.25">
      <c r="A56" s="55"/>
      <c r="B56" s="56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21"/>
      <c r="O56" s="18"/>
      <c r="P56" s="57"/>
      <c r="Q56" s="56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31"/>
    </row>
    <row r="57" spans="1:29" x14ac:dyDescent="0.25">
      <c r="A57" s="59" t="s">
        <v>33</v>
      </c>
      <c r="B57" s="56">
        <f t="shared" ref="B57:N62" si="15">+B35/B23*100</f>
        <v>66.486205602283349</v>
      </c>
      <c r="C57" s="18">
        <f t="shared" si="15"/>
        <v>65.371552864190662</v>
      </c>
      <c r="D57" s="18">
        <f t="shared" si="15"/>
        <v>65.047839410362869</v>
      </c>
      <c r="E57" s="18"/>
      <c r="F57" s="18"/>
      <c r="G57" s="18"/>
      <c r="H57" s="18"/>
      <c r="I57" s="18"/>
      <c r="J57" s="18"/>
      <c r="K57" s="18"/>
      <c r="L57" s="18"/>
      <c r="M57" s="18"/>
      <c r="N57" s="21">
        <f>+N35/N23*100</f>
        <v>65.66547700935601</v>
      </c>
      <c r="O57" s="18"/>
      <c r="P57" s="60" t="s">
        <v>33</v>
      </c>
      <c r="Q57" s="56">
        <f t="shared" ref="Q57:AC62" si="16">+Q35/Q23*100</f>
        <v>57.842998873986517</v>
      </c>
      <c r="R57" s="56">
        <f t="shared" si="16"/>
        <v>56.873250991845879</v>
      </c>
      <c r="S57" s="56">
        <f t="shared" si="16"/>
        <v>56.591620287015701</v>
      </c>
      <c r="T57" s="56"/>
      <c r="U57" s="56"/>
      <c r="V57" s="56"/>
      <c r="W57" s="56"/>
      <c r="X57" s="56"/>
      <c r="Y57" s="56"/>
      <c r="Z57" s="56"/>
      <c r="AA57" s="56"/>
      <c r="AB57" s="56"/>
      <c r="AC57" s="21">
        <f t="shared" si="16"/>
        <v>57.128964998139729</v>
      </c>
    </row>
    <row r="58" spans="1:29" x14ac:dyDescent="0.25">
      <c r="A58" s="59" t="s">
        <v>34</v>
      </c>
      <c r="B58" s="56">
        <f t="shared" si="15"/>
        <v>181.64391611114203</v>
      </c>
      <c r="C58" s="18">
        <f t="shared" si="15"/>
        <v>181.82810545445963</v>
      </c>
      <c r="D58" s="18">
        <f t="shared" si="15"/>
        <v>182.66886265783646</v>
      </c>
      <c r="E58" s="18"/>
      <c r="F58" s="18"/>
      <c r="G58" s="18"/>
      <c r="H58" s="18"/>
      <c r="I58" s="18"/>
      <c r="J58" s="18"/>
      <c r="K58" s="18"/>
      <c r="L58" s="18"/>
      <c r="M58" s="18"/>
      <c r="N58" s="21">
        <f t="shared" si="15"/>
        <v>182.04632863877575</v>
      </c>
      <c r="O58" s="18"/>
      <c r="P58" s="60" t="s">
        <v>34</v>
      </c>
      <c r="Q58" s="56">
        <f t="shared" si="16"/>
        <v>158.03020701669357</v>
      </c>
      <c r="R58" s="56">
        <f t="shared" si="16"/>
        <v>158.1904517453799</v>
      </c>
      <c r="S58" s="56">
        <f t="shared" si="16"/>
        <v>158.92191051231771</v>
      </c>
      <c r="T58" s="56"/>
      <c r="U58" s="56"/>
      <c r="V58" s="56"/>
      <c r="W58" s="56"/>
      <c r="X58" s="56"/>
      <c r="Y58" s="56"/>
      <c r="Z58" s="56"/>
      <c r="AA58" s="56"/>
      <c r="AB58" s="56"/>
      <c r="AC58" s="21">
        <f t="shared" si="16"/>
        <v>158.38030591573488</v>
      </c>
    </row>
    <row r="59" spans="1:29" x14ac:dyDescent="0.25">
      <c r="A59" s="59" t="s">
        <v>35</v>
      </c>
      <c r="B59" s="56">
        <f t="shared" si="15"/>
        <v>69.153610181054319</v>
      </c>
      <c r="C59" s="18">
        <f t="shared" si="15"/>
        <v>68.426899366573608</v>
      </c>
      <c r="D59" s="18">
        <f t="shared" si="15"/>
        <v>69.679449656236315</v>
      </c>
      <c r="E59" s="18"/>
      <c r="F59" s="18"/>
      <c r="G59" s="18"/>
      <c r="H59" s="18"/>
      <c r="I59" s="18"/>
      <c r="J59" s="18"/>
      <c r="K59" s="18"/>
      <c r="L59" s="18"/>
      <c r="M59" s="18"/>
      <c r="N59" s="21">
        <f t="shared" si="15"/>
        <v>69.07721736934711</v>
      </c>
      <c r="O59" s="18"/>
      <c r="P59" s="60" t="s">
        <v>35</v>
      </c>
      <c r="Q59" s="56">
        <f t="shared" si="16"/>
        <v>60.163640857517251</v>
      </c>
      <c r="R59" s="56">
        <f t="shared" si="16"/>
        <v>59.531402448919039</v>
      </c>
      <c r="S59" s="56">
        <f t="shared" si="16"/>
        <v>60.6211212009256</v>
      </c>
      <c r="T59" s="56"/>
      <c r="U59" s="56"/>
      <c r="V59" s="56"/>
      <c r="W59" s="56"/>
      <c r="X59" s="56"/>
      <c r="Y59" s="56"/>
      <c r="Z59" s="56"/>
      <c r="AA59" s="56"/>
      <c r="AB59" s="56"/>
      <c r="AC59" s="21">
        <f t="shared" si="16"/>
        <v>60.09717911133199</v>
      </c>
    </row>
    <row r="60" spans="1:29" x14ac:dyDescent="0.25">
      <c r="A60" s="59" t="s">
        <v>36</v>
      </c>
      <c r="B60" s="56">
        <f t="shared" si="15"/>
        <v>90.178655453671752</v>
      </c>
      <c r="C60" s="18">
        <f t="shared" si="15"/>
        <v>90.496161025502545</v>
      </c>
      <c r="D60" s="18">
        <f t="shared" si="15"/>
        <v>90.951468531198316</v>
      </c>
      <c r="E60" s="18"/>
      <c r="F60" s="18"/>
      <c r="G60" s="18"/>
      <c r="H60" s="18"/>
      <c r="I60" s="18"/>
      <c r="J60" s="18"/>
      <c r="K60" s="18"/>
      <c r="L60" s="18"/>
      <c r="M60" s="18"/>
      <c r="N60" s="21">
        <f t="shared" si="15"/>
        <v>90.546749618467899</v>
      </c>
      <c r="O60" s="18"/>
      <c r="P60" s="60" t="s">
        <v>36</v>
      </c>
      <c r="Q60" s="56">
        <f t="shared" si="16"/>
        <v>78.45543024469444</v>
      </c>
      <c r="R60" s="56">
        <f t="shared" si="16"/>
        <v>78.731660092187212</v>
      </c>
      <c r="S60" s="56">
        <f t="shared" si="16"/>
        <v>79.127777622142531</v>
      </c>
      <c r="T60" s="56"/>
      <c r="U60" s="56"/>
      <c r="V60" s="56"/>
      <c r="W60" s="56"/>
      <c r="X60" s="56"/>
      <c r="Y60" s="56"/>
      <c r="Z60" s="56"/>
      <c r="AA60" s="56"/>
      <c r="AB60" s="56"/>
      <c r="AC60" s="21">
        <f t="shared" si="16"/>
        <v>78.775672168067075</v>
      </c>
    </row>
    <row r="61" spans="1:29" x14ac:dyDescent="0.25">
      <c r="A61" s="45" t="s">
        <v>37</v>
      </c>
      <c r="B61" s="56">
        <f t="shared" si="15"/>
        <v>59.285141960328488</v>
      </c>
      <c r="C61" s="18">
        <f t="shared" si="15"/>
        <v>59.496855885620029</v>
      </c>
      <c r="D61" s="18">
        <f t="shared" si="15"/>
        <v>59.854997480488535</v>
      </c>
      <c r="E61" s="18"/>
      <c r="F61" s="18"/>
      <c r="G61" s="18"/>
      <c r="H61" s="18"/>
      <c r="I61" s="18"/>
      <c r="J61" s="18"/>
      <c r="K61" s="18"/>
      <c r="L61" s="18"/>
      <c r="M61" s="18"/>
      <c r="N61" s="21">
        <f t="shared" si="15"/>
        <v>59.529725376872712</v>
      </c>
      <c r="O61" s="18"/>
      <c r="P61" s="9" t="s">
        <v>37</v>
      </c>
      <c r="Q61" s="56">
        <f t="shared" si="16"/>
        <v>51.57807350548579</v>
      </c>
      <c r="R61" s="56">
        <f t="shared" si="16"/>
        <v>51.762264620489432</v>
      </c>
      <c r="S61" s="56">
        <f t="shared" si="16"/>
        <v>52.073847808025029</v>
      </c>
      <c r="T61" s="56"/>
      <c r="U61" s="56"/>
      <c r="V61" s="56"/>
      <c r="W61" s="56"/>
      <c r="X61" s="56"/>
      <c r="Y61" s="56"/>
      <c r="Z61" s="56"/>
      <c r="AA61" s="56"/>
      <c r="AB61" s="56"/>
      <c r="AC61" s="68">
        <f t="shared" si="16"/>
        <v>51.790861077879256</v>
      </c>
    </row>
    <row r="62" spans="1:29" x14ac:dyDescent="0.25">
      <c r="A62" s="61" t="s">
        <v>38</v>
      </c>
      <c r="B62" s="48">
        <f t="shared" si="15"/>
        <v>84.651148716985603</v>
      </c>
      <c r="C62" s="22">
        <f t="shared" si="15"/>
        <v>83.729812618752391</v>
      </c>
      <c r="D62" s="22">
        <f t="shared" si="15"/>
        <v>85.365268752348356</v>
      </c>
      <c r="E62" s="22"/>
      <c r="F62" s="22"/>
      <c r="G62" s="22"/>
      <c r="H62" s="22"/>
      <c r="I62" s="22"/>
      <c r="J62" s="22"/>
      <c r="K62" s="22"/>
      <c r="L62" s="22"/>
      <c r="M62" s="22"/>
      <c r="N62" s="26">
        <f>+N40/N28*100</f>
        <v>84.573956216002571</v>
      </c>
      <c r="O62" s="49"/>
      <c r="P62" s="48" t="s">
        <v>38</v>
      </c>
      <c r="Q62" s="48">
        <f t="shared" si="16"/>
        <v>73.646499383777481</v>
      </c>
      <c r="R62" s="22">
        <f t="shared" si="16"/>
        <v>72.84493697831455</v>
      </c>
      <c r="S62" s="22">
        <f t="shared" si="16"/>
        <v>74.267783814543066</v>
      </c>
      <c r="T62" s="22"/>
      <c r="U62" s="22"/>
      <c r="V62" s="22"/>
      <c r="W62" s="22"/>
      <c r="X62" s="22"/>
      <c r="Y62" s="22"/>
      <c r="Z62" s="22"/>
      <c r="AA62" s="22"/>
      <c r="AB62" s="62"/>
      <c r="AC62" s="62">
        <f t="shared" si="16"/>
        <v>73.579341907922228</v>
      </c>
    </row>
    <row r="63" spans="1:29" x14ac:dyDescent="0.25">
      <c r="A63" s="50"/>
      <c r="B63" s="49"/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</row>
    <row r="64" spans="1:29" x14ac:dyDescent="0.25">
      <c r="A64" s="32" t="s">
        <v>44</v>
      </c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20"/>
      <c r="O64" s="20"/>
      <c r="P64" s="34" t="s">
        <v>44</v>
      </c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20"/>
    </row>
    <row r="65" spans="1:29" x14ac:dyDescent="0.25">
      <c r="A65" s="35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20"/>
      <c r="O65" s="20"/>
      <c r="P65" s="36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20"/>
    </row>
    <row r="66" spans="1:29" x14ac:dyDescent="0.25">
      <c r="A66" s="51" t="s">
        <v>7</v>
      </c>
      <c r="B66" s="7" t="s">
        <v>8</v>
      </c>
      <c r="C66" s="7" t="s">
        <v>9</v>
      </c>
      <c r="D66" s="7" t="s">
        <v>10</v>
      </c>
      <c r="E66" s="7" t="s">
        <v>11</v>
      </c>
      <c r="F66" s="7" t="s">
        <v>12</v>
      </c>
      <c r="G66" s="7" t="s">
        <v>13</v>
      </c>
      <c r="H66" s="7" t="s">
        <v>14</v>
      </c>
      <c r="I66" s="7" t="s">
        <v>15</v>
      </c>
      <c r="J66" s="7" t="s">
        <v>16</v>
      </c>
      <c r="K66" s="7" t="s">
        <v>17</v>
      </c>
      <c r="L66" s="7" t="s">
        <v>18</v>
      </c>
      <c r="M66" s="7" t="s">
        <v>19</v>
      </c>
      <c r="N66" s="27" t="s">
        <v>20</v>
      </c>
      <c r="O66" s="39"/>
      <c r="P66" s="52" t="s">
        <v>7</v>
      </c>
      <c r="Q66" s="41" t="s">
        <v>21</v>
      </c>
      <c r="R66" s="29" t="s">
        <v>22</v>
      </c>
      <c r="S66" s="29" t="s">
        <v>23</v>
      </c>
      <c r="T66" s="29" t="s">
        <v>24</v>
      </c>
      <c r="U66" s="29" t="s">
        <v>25</v>
      </c>
      <c r="V66" s="29" t="s">
        <v>26</v>
      </c>
      <c r="W66" s="29" t="s">
        <v>27</v>
      </c>
      <c r="X66" s="29" t="s">
        <v>28</v>
      </c>
      <c r="Y66" s="29" t="s">
        <v>29</v>
      </c>
      <c r="Z66" s="29" t="s">
        <v>30</v>
      </c>
      <c r="AA66" s="29" t="s">
        <v>31</v>
      </c>
      <c r="AB66" s="30" t="s">
        <v>32</v>
      </c>
      <c r="AC66" s="27" t="s">
        <v>20</v>
      </c>
    </row>
    <row r="67" spans="1:29" x14ac:dyDescent="0.25">
      <c r="A67" s="55"/>
      <c r="B67" s="56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31"/>
      <c r="O67" s="18"/>
      <c r="P67" s="57"/>
      <c r="Q67" s="56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58"/>
      <c r="AC67" s="31"/>
    </row>
    <row r="68" spans="1:29" x14ac:dyDescent="0.25">
      <c r="A68" s="59" t="s">
        <v>33</v>
      </c>
      <c r="B68" s="56">
        <f t="shared" ref="B68:N73" si="17">+B46/B23*100</f>
        <v>9.5526157474545048</v>
      </c>
      <c r="C68" s="18">
        <f t="shared" si="17"/>
        <v>9.3924644919814178</v>
      </c>
      <c r="D68" s="18">
        <f t="shared" si="17"/>
        <v>9.3459539382705277</v>
      </c>
      <c r="E68" s="18"/>
      <c r="F68" s="18"/>
      <c r="G68" s="18"/>
      <c r="H68" s="18"/>
      <c r="I68" s="18"/>
      <c r="J68" s="18"/>
      <c r="K68" s="18"/>
      <c r="L68" s="18"/>
      <c r="M68" s="18"/>
      <c r="N68" s="21">
        <f t="shared" si="17"/>
        <v>9.4346949726086233</v>
      </c>
      <c r="O68" s="18"/>
      <c r="P68" s="60" t="s">
        <v>33</v>
      </c>
      <c r="Q68" s="56">
        <f t="shared" ref="Q68:AC73" si="18">+Q46/Q23*100</f>
        <v>8.3107757002854186</v>
      </c>
      <c r="R68" s="56">
        <f t="shared" si="18"/>
        <v>8.1714441080238327</v>
      </c>
      <c r="S68" s="56">
        <f t="shared" si="18"/>
        <v>8.1309799262953586</v>
      </c>
      <c r="T68" s="56"/>
      <c r="U68" s="56"/>
      <c r="V68" s="56"/>
      <c r="W68" s="56"/>
      <c r="X68" s="56"/>
      <c r="Y68" s="56"/>
      <c r="Z68" s="56"/>
      <c r="AA68" s="56"/>
      <c r="AB68" s="56"/>
      <c r="AC68" s="21">
        <f t="shared" si="18"/>
        <v>8.2081846261695013</v>
      </c>
    </row>
    <row r="69" spans="1:29" x14ac:dyDescent="0.25">
      <c r="A69" s="59" t="s">
        <v>34</v>
      </c>
      <c r="B69" s="56">
        <f t="shared" si="17"/>
        <v>26.09826380907213</v>
      </c>
      <c r="C69" s="18">
        <f t="shared" si="17"/>
        <v>26.124727795180981</v>
      </c>
      <c r="D69" s="18">
        <f t="shared" si="17"/>
        <v>26.24552624394202</v>
      </c>
      <c r="E69" s="18"/>
      <c r="F69" s="18"/>
      <c r="G69" s="18"/>
      <c r="H69" s="18"/>
      <c r="I69" s="18"/>
      <c r="J69" s="18"/>
      <c r="K69" s="18"/>
      <c r="L69" s="18"/>
      <c r="M69" s="18"/>
      <c r="N69" s="21">
        <f t="shared" si="17"/>
        <v>26.156081700973527</v>
      </c>
      <c r="O69" s="18"/>
      <c r="P69" s="60" t="s">
        <v>34</v>
      </c>
      <c r="Q69" s="56">
        <f t="shared" si="18"/>
        <v>22.705489513892754</v>
      </c>
      <c r="R69" s="56">
        <f t="shared" si="18"/>
        <v>22.728513181807454</v>
      </c>
      <c r="S69" s="56">
        <f t="shared" si="18"/>
        <v>22.833607832229557</v>
      </c>
      <c r="T69" s="56"/>
      <c r="U69" s="56"/>
      <c r="V69" s="56"/>
      <c r="W69" s="56"/>
      <c r="X69" s="56"/>
      <c r="Y69" s="56"/>
      <c r="Z69" s="56"/>
      <c r="AA69" s="56"/>
      <c r="AB69" s="56"/>
      <c r="AC69" s="21">
        <f t="shared" si="18"/>
        <v>22.755791079846968</v>
      </c>
    </row>
    <row r="70" spans="1:29" x14ac:dyDescent="0.25">
      <c r="A70" s="59" t="s">
        <v>35</v>
      </c>
      <c r="B70" s="56">
        <f t="shared" si="17"/>
        <v>9.9358635317606776</v>
      </c>
      <c r="C70" s="18">
        <f t="shared" si="17"/>
        <v>9.83145105841575</v>
      </c>
      <c r="D70" s="18">
        <f t="shared" si="17"/>
        <v>10.011415180493724</v>
      </c>
      <c r="E70" s="18"/>
      <c r="F70" s="18"/>
      <c r="G70" s="18"/>
      <c r="H70" s="18"/>
      <c r="I70" s="18"/>
      <c r="J70" s="18"/>
      <c r="K70" s="18"/>
      <c r="L70" s="18"/>
      <c r="M70" s="18"/>
      <c r="N70" s="21">
        <f t="shared" si="17"/>
        <v>9.9248875530671139</v>
      </c>
      <c r="O70" s="18"/>
      <c r="P70" s="60" t="s">
        <v>35</v>
      </c>
      <c r="Q70" s="56">
        <f t="shared" si="18"/>
        <v>8.6442012726317898</v>
      </c>
      <c r="R70" s="56">
        <f t="shared" si="18"/>
        <v>8.553362420821701</v>
      </c>
      <c r="S70" s="56">
        <f t="shared" si="18"/>
        <v>8.7099312070295394</v>
      </c>
      <c r="T70" s="56"/>
      <c r="U70" s="56"/>
      <c r="V70" s="56"/>
      <c r="W70" s="56"/>
      <c r="X70" s="56"/>
      <c r="Y70" s="56"/>
      <c r="Z70" s="56"/>
      <c r="AA70" s="56"/>
      <c r="AB70" s="56"/>
      <c r="AC70" s="21">
        <f t="shared" si="18"/>
        <v>8.6346521711683888</v>
      </c>
    </row>
    <row r="71" spans="1:29" x14ac:dyDescent="0.25">
      <c r="A71" s="59" t="s">
        <v>36</v>
      </c>
      <c r="B71" s="56">
        <f t="shared" si="17"/>
        <v>12.956703369780426</v>
      </c>
      <c r="C71" s="18">
        <f t="shared" si="17"/>
        <v>13.00232198642278</v>
      </c>
      <c r="D71" s="18">
        <f t="shared" si="17"/>
        <v>13.06773973149401</v>
      </c>
      <c r="E71" s="18"/>
      <c r="F71" s="18"/>
      <c r="G71" s="18"/>
      <c r="H71" s="18"/>
      <c r="I71" s="18"/>
      <c r="J71" s="18"/>
      <c r="K71" s="18"/>
      <c r="L71" s="18"/>
      <c r="M71" s="18"/>
      <c r="N71" s="21">
        <f t="shared" si="17"/>
        <v>13.009590462423548</v>
      </c>
      <c r="O71" s="18"/>
      <c r="P71" s="60" t="s">
        <v>36</v>
      </c>
      <c r="Q71" s="56">
        <f t="shared" si="18"/>
        <v>11.272331931708969</v>
      </c>
      <c r="R71" s="56">
        <f t="shared" si="18"/>
        <v>11.312020128187818</v>
      </c>
      <c r="S71" s="56">
        <f t="shared" si="18"/>
        <v>11.368933566399789</v>
      </c>
      <c r="T71" s="56"/>
      <c r="U71" s="56"/>
      <c r="V71" s="56"/>
      <c r="W71" s="56"/>
      <c r="X71" s="56"/>
      <c r="Y71" s="56"/>
      <c r="Z71" s="56"/>
      <c r="AA71" s="56"/>
      <c r="AB71" s="56"/>
      <c r="AC71" s="21">
        <f t="shared" si="18"/>
        <v>11.318343702308487</v>
      </c>
    </row>
    <row r="72" spans="1:29" x14ac:dyDescent="0.25">
      <c r="A72" s="59" t="s">
        <v>37</v>
      </c>
      <c r="B72" s="56">
        <f t="shared" si="17"/>
        <v>8.5179801667138637</v>
      </c>
      <c r="C72" s="18">
        <f t="shared" si="17"/>
        <v>8.5483988341408086</v>
      </c>
      <c r="D72" s="18">
        <f t="shared" si="17"/>
        <v>8.5998559598403066</v>
      </c>
      <c r="E72" s="18"/>
      <c r="F72" s="18"/>
      <c r="G72" s="18"/>
      <c r="H72" s="18"/>
      <c r="I72" s="18"/>
      <c r="J72" s="18"/>
      <c r="K72" s="18"/>
      <c r="L72" s="18"/>
      <c r="M72" s="18"/>
      <c r="N72" s="21">
        <f t="shared" si="17"/>
        <v>8.5531214621943548</v>
      </c>
      <c r="O72" s="18"/>
      <c r="P72" s="9" t="s">
        <v>37</v>
      </c>
      <c r="Q72" s="56">
        <f t="shared" si="18"/>
        <v>7.410642745041061</v>
      </c>
      <c r="R72" s="56">
        <f t="shared" si="18"/>
        <v>7.4371069857025036</v>
      </c>
      <c r="S72" s="56">
        <f t="shared" si="18"/>
        <v>7.4818746850610669</v>
      </c>
      <c r="T72" s="56"/>
      <c r="U72" s="56"/>
      <c r="V72" s="56"/>
      <c r="W72" s="56"/>
      <c r="X72" s="56"/>
      <c r="Y72" s="56"/>
      <c r="Z72" s="56"/>
      <c r="AA72" s="56"/>
      <c r="AB72" s="56"/>
      <c r="AC72" s="21">
        <f t="shared" si="18"/>
        <v>7.441215672109089</v>
      </c>
    </row>
    <row r="73" spans="1:29" x14ac:dyDescent="0.25">
      <c r="A73" s="61" t="s">
        <v>38</v>
      </c>
      <c r="B73" s="48">
        <f t="shared" si="17"/>
        <v>12.16252136738299</v>
      </c>
      <c r="C73" s="22">
        <f t="shared" si="17"/>
        <v>12.030145491200054</v>
      </c>
      <c r="D73" s="22">
        <f t="shared" si="17"/>
        <v>12.265124820739706</v>
      </c>
      <c r="E73" s="22"/>
      <c r="F73" s="22"/>
      <c r="G73" s="22"/>
      <c r="H73" s="22"/>
      <c r="I73" s="22"/>
      <c r="J73" s="22"/>
      <c r="K73" s="22"/>
      <c r="L73" s="22"/>
      <c r="M73" s="22"/>
      <c r="N73" s="26">
        <f>+N51/N28*100</f>
        <v>12.151430490804966</v>
      </c>
      <c r="O73" s="49"/>
      <c r="P73" s="48" t="s">
        <v>38</v>
      </c>
      <c r="Q73" s="48">
        <f t="shared" si="18"/>
        <v>10.5813935896232</v>
      </c>
      <c r="R73" s="22">
        <f t="shared" si="18"/>
        <v>10.466226577344045</v>
      </c>
      <c r="S73" s="22">
        <f t="shared" si="18"/>
        <v>10.670658594043545</v>
      </c>
      <c r="T73" s="22"/>
      <c r="U73" s="22"/>
      <c r="V73" s="22"/>
      <c r="W73" s="22"/>
      <c r="X73" s="22"/>
      <c r="Y73" s="22"/>
      <c r="Z73" s="22"/>
      <c r="AA73" s="22"/>
      <c r="AB73" s="62"/>
      <c r="AC73" s="26">
        <f t="shared" si="18"/>
        <v>10.571744527000321</v>
      </c>
    </row>
    <row r="74" spans="1:29" x14ac:dyDescent="0.25">
      <c r="A74" s="50"/>
      <c r="B74" s="49"/>
      <c r="C74" s="49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  <c r="AA74" s="49"/>
      <c r="AB74" s="49"/>
      <c r="AC74" s="49"/>
    </row>
    <row r="75" spans="1:29" x14ac:dyDescent="0.25">
      <c r="A75" s="50"/>
      <c r="B75" s="49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  <c r="AA75" s="49"/>
      <c r="AB75" s="49"/>
      <c r="AC75" s="49"/>
    </row>
    <row r="77" spans="1:29" x14ac:dyDescent="0.25">
      <c r="A77" s="37" t="s">
        <v>45</v>
      </c>
      <c r="B77" s="65">
        <v>6.96</v>
      </c>
      <c r="C77" s="65">
        <v>6.96</v>
      </c>
      <c r="D77" s="65">
        <v>6.96</v>
      </c>
      <c r="E77" s="66"/>
      <c r="F77" s="66"/>
      <c r="G77" s="66"/>
      <c r="H77" s="66"/>
      <c r="I77" s="66"/>
      <c r="J77" s="66"/>
      <c r="K77" s="66"/>
      <c r="L77" s="66"/>
      <c r="M77" s="66"/>
      <c r="N77" s="67"/>
      <c r="O77" s="10"/>
      <c r="P77" s="37" t="s">
        <v>45</v>
      </c>
      <c r="Q77" s="64">
        <f>+B77</f>
        <v>6.96</v>
      </c>
      <c r="R77" s="64">
        <f t="shared" ref="R77:AB77" si="19">+C77</f>
        <v>6.96</v>
      </c>
      <c r="S77" s="64">
        <f t="shared" si="19"/>
        <v>6.96</v>
      </c>
      <c r="T77" s="64">
        <f t="shared" si="19"/>
        <v>0</v>
      </c>
      <c r="U77" s="64">
        <f t="shared" si="19"/>
        <v>0</v>
      </c>
      <c r="V77" s="64">
        <f t="shared" si="19"/>
        <v>0</v>
      </c>
      <c r="W77" s="64">
        <f t="shared" si="19"/>
        <v>0</v>
      </c>
      <c r="X77" s="64">
        <f t="shared" si="19"/>
        <v>0</v>
      </c>
      <c r="Y77" s="64">
        <f t="shared" si="19"/>
        <v>0</v>
      </c>
      <c r="Z77" s="64">
        <f t="shared" si="19"/>
        <v>0</v>
      </c>
      <c r="AA77" s="64">
        <f t="shared" si="19"/>
        <v>0</v>
      </c>
      <c r="AB77" s="64">
        <f t="shared" si="19"/>
        <v>0</v>
      </c>
      <c r="AC77" s="67"/>
    </row>
    <row r="78" spans="1:29" x14ac:dyDescent="0.2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</row>
    <row r="79" spans="1:29" x14ac:dyDescent="0.2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</row>
    <row r="80" spans="1:29" x14ac:dyDescent="0.2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</row>
    <row r="81" spans="1:29" x14ac:dyDescent="0.2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</row>
    <row r="82" spans="1:29" x14ac:dyDescent="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</row>
    <row r="83" spans="1:29" x14ac:dyDescent="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</row>
    <row r="84" spans="1:29" x14ac:dyDescent="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</row>
    <row r="85" spans="1:29" x14ac:dyDescent="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</row>
    <row r="86" spans="1:29" x14ac:dyDescent="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</row>
    <row r="87" spans="1:29" x14ac:dyDescent="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</row>
    <row r="88" spans="1:29" x14ac:dyDescent="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</row>
    <row r="89" spans="1:29" x14ac:dyDescent="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</row>
    <row r="90" spans="1:29" x14ac:dyDescent="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</row>
    <row r="91" spans="1:29" x14ac:dyDescent="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</row>
    <row r="92" spans="1:29" x14ac:dyDescent="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</row>
    <row r="93" spans="1:29" x14ac:dyDescent="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</row>
    <row r="94" spans="1:29" x14ac:dyDescent="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</row>
    <row r="95" spans="1:29" x14ac:dyDescent="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</row>
    <row r="96" spans="1:29" x14ac:dyDescent="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</row>
    <row r="97" spans="1:29" x14ac:dyDescent="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</row>
    <row r="98" spans="1:29" x14ac:dyDescent="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</row>
    <row r="99" spans="1:29" x14ac:dyDescent="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</row>
    <row r="100" spans="1:29" x14ac:dyDescent="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</row>
    <row r="101" spans="1:29" x14ac:dyDescent="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</row>
    <row r="102" spans="1:29" x14ac:dyDescent="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</row>
    <row r="103" spans="1:29" x14ac:dyDescent="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</row>
    <row r="104" spans="1:29" x14ac:dyDescent="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</row>
    <row r="105" spans="1:29" x14ac:dyDescent="0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</row>
    <row r="106" spans="1:29" x14ac:dyDescent="0.2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</row>
    <row r="107" spans="1:29" x14ac:dyDescent="0.2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</row>
  </sheetData>
  <conditionalFormatting sqref="B1:M77 B108:M1048576">
    <cfRule type="containsText" dxfId="2" priority="5" operator="containsText" text="*">
      <formula>NOT(ISERROR(SEARCH("*",B1)))</formula>
    </cfRule>
    <cfRule type="containsText" priority="6" operator="containsText" text="*">
      <formula>NOT(ISERROR(SEARCH("*",B1)))</formula>
    </cfRule>
  </conditionalFormatting>
  <conditionalFormatting sqref="I12:M16 I23:M27 I35:M39 B40:M40 B1:H39 B41:H77 B108:H1048576">
    <cfRule type="containsText" dxfId="1" priority="4" operator="containsText" text="*">
      <formula>NOT(ISERROR(SEARCH("*",B1)))</formula>
    </cfRule>
  </conditionalFormatting>
  <conditionalFormatting sqref="I77:J77">
    <cfRule type="containsText" dxfId="0" priority="1" operator="containsText" text="*">
      <formula>NOT(ISERROR(SEARCH("*",I77)))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CONSOLIDADO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Orellana Zubieta</dc:creator>
  <cp:lastModifiedBy>David Orellana Zubieta</cp:lastModifiedBy>
  <dcterms:created xsi:type="dcterms:W3CDTF">2013-07-22T16:31:16Z</dcterms:created>
  <dcterms:modified xsi:type="dcterms:W3CDTF">2013-07-22T18:53:59Z</dcterms:modified>
</cp:coreProperties>
</file>