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315" windowHeight="10035"/>
  </bookViews>
  <sheets>
    <sheet name="CONSOLIDADO" sheetId="1" r:id="rId1"/>
  </sheets>
  <externalReferences>
    <externalReference r:id="rId2"/>
  </externalReferences>
  <definedNames>
    <definedName name="categvillazon">[1]CODIGOS!$A$2:$B$7</definedName>
    <definedName name="catsepsav">#REF!</definedName>
  </definedNames>
  <calcPr calcId="144525"/>
</workbook>
</file>

<file path=xl/calcChain.xml><?xml version="1.0" encoding="utf-8"?>
<calcChain xmlns="http://schemas.openxmlformats.org/spreadsheetml/2006/main">
  <c r="AC84" i="1" l="1"/>
  <c r="AB84" i="1"/>
  <c r="AA84" i="1"/>
  <c r="Z84" i="1"/>
  <c r="Y84" i="1"/>
  <c r="X84" i="1"/>
  <c r="W84" i="1"/>
  <c r="V84" i="1"/>
  <c r="U84" i="1"/>
  <c r="T84" i="1"/>
  <c r="S84" i="1"/>
  <c r="R84" i="1"/>
  <c r="Q79" i="1"/>
  <c r="Q78" i="1"/>
  <c r="Q77" i="1"/>
  <c r="Q76" i="1"/>
  <c r="Q75" i="1"/>
  <c r="Q67" i="1"/>
  <c r="Q66" i="1"/>
  <c r="Q65" i="1"/>
  <c r="Q64" i="1"/>
  <c r="Q63" i="1"/>
  <c r="Q55" i="1"/>
  <c r="Q54" i="1"/>
  <c r="Q53" i="1"/>
  <c r="Q52" i="1"/>
  <c r="Q51" i="1"/>
  <c r="Q42" i="1"/>
  <c r="F42" i="1"/>
  <c r="F55" i="1" s="1"/>
  <c r="E42" i="1"/>
  <c r="D42" i="1"/>
  <c r="D55" i="1" s="1"/>
  <c r="C42" i="1"/>
  <c r="B42" i="1"/>
  <c r="B55" i="1" s="1"/>
  <c r="Q41" i="1"/>
  <c r="F41" i="1"/>
  <c r="V41" i="1" s="1"/>
  <c r="E41" i="1"/>
  <c r="U41" i="1" s="1"/>
  <c r="D41" i="1"/>
  <c r="T41" i="1" s="1"/>
  <c r="C41" i="1"/>
  <c r="S41" i="1" s="1"/>
  <c r="S54" i="1" s="1"/>
  <c r="B41" i="1"/>
  <c r="R41" i="1" s="1"/>
  <c r="Q40" i="1"/>
  <c r="F40" i="1"/>
  <c r="E40" i="1"/>
  <c r="D40" i="1"/>
  <c r="C40" i="1"/>
  <c r="B40" i="1"/>
  <c r="Q39" i="1"/>
  <c r="F39" i="1"/>
  <c r="E39" i="1"/>
  <c r="U39" i="1" s="1"/>
  <c r="D39" i="1"/>
  <c r="C39" i="1"/>
  <c r="S39" i="1" s="1"/>
  <c r="B39" i="1"/>
  <c r="Q38" i="1"/>
  <c r="F38" i="1"/>
  <c r="F44" i="1" s="1"/>
  <c r="E38" i="1"/>
  <c r="E44" i="1" s="1"/>
  <c r="D38" i="1"/>
  <c r="D44" i="1" s="1"/>
  <c r="C38" i="1"/>
  <c r="C44" i="1" s="1"/>
  <c r="B38" i="1"/>
  <c r="Q29" i="1"/>
  <c r="F29" i="1"/>
  <c r="E29" i="1"/>
  <c r="U29" i="1" s="1"/>
  <c r="D29" i="1"/>
  <c r="C29" i="1"/>
  <c r="S29" i="1" s="1"/>
  <c r="B29" i="1"/>
  <c r="R29" i="1" s="1"/>
  <c r="Q28" i="1"/>
  <c r="F28" i="1"/>
  <c r="V28" i="1" s="1"/>
  <c r="E28" i="1"/>
  <c r="U28" i="1" s="1"/>
  <c r="D28" i="1"/>
  <c r="T28" i="1" s="1"/>
  <c r="C28" i="1"/>
  <c r="S28" i="1" s="1"/>
  <c r="S66" i="1" s="1"/>
  <c r="B28" i="1"/>
  <c r="R28" i="1" s="1"/>
  <c r="Q27" i="1"/>
  <c r="F27" i="1"/>
  <c r="V27" i="1" s="1"/>
  <c r="E27" i="1"/>
  <c r="D27" i="1"/>
  <c r="T27" i="1" s="1"/>
  <c r="C27" i="1"/>
  <c r="B27" i="1"/>
  <c r="R27" i="1" s="1"/>
  <c r="Q26" i="1"/>
  <c r="F26" i="1"/>
  <c r="V26" i="1" s="1"/>
  <c r="E26" i="1"/>
  <c r="D26" i="1"/>
  <c r="T26" i="1" s="1"/>
  <c r="C26" i="1"/>
  <c r="B26" i="1"/>
  <c r="R26" i="1" s="1"/>
  <c r="Q25" i="1"/>
  <c r="F25" i="1"/>
  <c r="V25" i="1" s="1"/>
  <c r="E25" i="1"/>
  <c r="E31" i="1" s="1"/>
  <c r="D25" i="1"/>
  <c r="T25" i="1" s="1"/>
  <c r="C25" i="1"/>
  <c r="B25" i="1"/>
  <c r="S17" i="1"/>
  <c r="Q17" i="1"/>
  <c r="F17" i="1"/>
  <c r="V17" i="1" s="1"/>
  <c r="E17" i="1"/>
  <c r="U17" i="1" s="1"/>
  <c r="D17" i="1"/>
  <c r="T17" i="1" s="1"/>
  <c r="C17" i="1"/>
  <c r="B17" i="1"/>
  <c r="R17" i="1" s="1"/>
  <c r="Q16" i="1"/>
  <c r="F16" i="1"/>
  <c r="V16" i="1" s="1"/>
  <c r="E16" i="1"/>
  <c r="U16" i="1" s="1"/>
  <c r="D16" i="1"/>
  <c r="T16" i="1" s="1"/>
  <c r="C16" i="1"/>
  <c r="S16" i="1" s="1"/>
  <c r="B16" i="1"/>
  <c r="R16" i="1" s="1"/>
  <c r="Q15" i="1"/>
  <c r="F15" i="1"/>
  <c r="V15" i="1" s="1"/>
  <c r="E15" i="1"/>
  <c r="U15" i="1" s="1"/>
  <c r="D15" i="1"/>
  <c r="T15" i="1" s="1"/>
  <c r="C15" i="1"/>
  <c r="S15" i="1" s="1"/>
  <c r="B15" i="1"/>
  <c r="R15" i="1" s="1"/>
  <c r="Q14" i="1"/>
  <c r="F14" i="1"/>
  <c r="V14" i="1" s="1"/>
  <c r="E14" i="1"/>
  <c r="U14" i="1" s="1"/>
  <c r="D14" i="1"/>
  <c r="T14" i="1" s="1"/>
  <c r="C14" i="1"/>
  <c r="S14" i="1" s="1"/>
  <c r="B14" i="1"/>
  <c r="R14" i="1" s="1"/>
  <c r="Q13" i="1"/>
  <c r="F13" i="1"/>
  <c r="V13" i="1" s="1"/>
  <c r="V19" i="1" s="1"/>
  <c r="E13" i="1"/>
  <c r="E19" i="1" s="1"/>
  <c r="D13" i="1"/>
  <c r="T13" i="1" s="1"/>
  <c r="T19" i="1" s="1"/>
  <c r="C13" i="1"/>
  <c r="S13" i="1" s="1"/>
  <c r="B13" i="1"/>
  <c r="R13" i="1" s="1"/>
  <c r="R19" i="1" s="1"/>
  <c r="Q7" i="1"/>
  <c r="Q5" i="1"/>
  <c r="Q3" i="1"/>
  <c r="D31" i="1" l="1"/>
  <c r="F31" i="1"/>
  <c r="E52" i="1"/>
  <c r="S19" i="1"/>
  <c r="U38" i="1"/>
  <c r="R42" i="1"/>
  <c r="R55" i="1" s="1"/>
  <c r="C19" i="1"/>
  <c r="U13" i="1"/>
  <c r="U19" i="1" s="1"/>
  <c r="B31" i="1"/>
  <c r="R25" i="1"/>
  <c r="AD28" i="1"/>
  <c r="B44" i="1"/>
  <c r="S38" i="1"/>
  <c r="B65" i="1"/>
  <c r="U66" i="1"/>
  <c r="T42" i="1"/>
  <c r="C54" i="1"/>
  <c r="C78" i="1" s="1"/>
  <c r="C66" i="1"/>
  <c r="F19" i="1"/>
  <c r="D19" i="1"/>
  <c r="V42" i="1"/>
  <c r="V55" i="1" s="1"/>
  <c r="R31" i="1"/>
  <c r="R67" i="1"/>
  <c r="B19" i="1"/>
  <c r="N25" i="1"/>
  <c r="N26" i="1"/>
  <c r="N27" i="1"/>
  <c r="S25" i="1"/>
  <c r="U25" i="1"/>
  <c r="S26" i="1"/>
  <c r="S64" i="1" s="1"/>
  <c r="U26" i="1"/>
  <c r="U64" i="1" s="1"/>
  <c r="S27" i="1"/>
  <c r="U27" i="1"/>
  <c r="B69" i="1"/>
  <c r="S51" i="1"/>
  <c r="U63" i="1"/>
  <c r="U51" i="1"/>
  <c r="B64" i="1"/>
  <c r="B52" i="1"/>
  <c r="D64" i="1"/>
  <c r="D52" i="1"/>
  <c r="D76" i="1" s="1"/>
  <c r="F64" i="1"/>
  <c r="F52" i="1"/>
  <c r="F76" i="1" s="1"/>
  <c r="T40" i="1"/>
  <c r="B66" i="1"/>
  <c r="D66" i="1"/>
  <c r="F66" i="1"/>
  <c r="T66" i="1"/>
  <c r="T54" i="1"/>
  <c r="T78" i="1" s="1"/>
  <c r="B51" i="1"/>
  <c r="F51" i="1"/>
  <c r="E76" i="1"/>
  <c r="U52" i="1"/>
  <c r="D53" i="1"/>
  <c r="D77" i="1" s="1"/>
  <c r="S78" i="1"/>
  <c r="B79" i="1"/>
  <c r="F79" i="1"/>
  <c r="R79" i="1"/>
  <c r="B63" i="1"/>
  <c r="F63" i="1"/>
  <c r="E64" i="1"/>
  <c r="D65" i="1"/>
  <c r="B67" i="1"/>
  <c r="N28" i="1"/>
  <c r="N29" i="1"/>
  <c r="T29" i="1"/>
  <c r="T31" i="1" s="1"/>
  <c r="V29" i="1"/>
  <c r="V67" i="1" s="1"/>
  <c r="C31" i="1"/>
  <c r="C63" i="1"/>
  <c r="C51" i="1"/>
  <c r="E63" i="1"/>
  <c r="E51" i="1"/>
  <c r="N38" i="1"/>
  <c r="N63" i="1" s="1"/>
  <c r="R38" i="1"/>
  <c r="T38" i="1"/>
  <c r="V38" i="1"/>
  <c r="N39" i="1"/>
  <c r="N64" i="1" s="1"/>
  <c r="R39" i="1"/>
  <c r="T39" i="1"/>
  <c r="V39" i="1"/>
  <c r="C65" i="1"/>
  <c r="C53" i="1"/>
  <c r="C77" i="1" s="1"/>
  <c r="S40" i="1"/>
  <c r="E65" i="1"/>
  <c r="E53" i="1"/>
  <c r="E77" i="1" s="1"/>
  <c r="U40" i="1"/>
  <c r="N40" i="1"/>
  <c r="N65" i="1" s="1"/>
  <c r="R40" i="1"/>
  <c r="V40" i="1"/>
  <c r="N41" i="1"/>
  <c r="R66" i="1"/>
  <c r="R54" i="1"/>
  <c r="V66" i="1"/>
  <c r="V54" i="1"/>
  <c r="V78" i="1" s="1"/>
  <c r="AD41" i="1"/>
  <c r="AD66" i="1" s="1"/>
  <c r="C67" i="1"/>
  <c r="C55" i="1"/>
  <c r="C79" i="1" s="1"/>
  <c r="S42" i="1"/>
  <c r="E67" i="1"/>
  <c r="E55" i="1"/>
  <c r="E79" i="1" s="1"/>
  <c r="U42" i="1"/>
  <c r="N42" i="1"/>
  <c r="N67" i="1" s="1"/>
  <c r="AD42" i="1"/>
  <c r="D51" i="1"/>
  <c r="C52" i="1"/>
  <c r="C76" i="1" s="1"/>
  <c r="S52" i="1"/>
  <c r="S76" i="1" s="1"/>
  <c r="B53" i="1"/>
  <c r="F53" i="1"/>
  <c r="F77" i="1" s="1"/>
  <c r="E54" i="1"/>
  <c r="E78" i="1" s="1"/>
  <c r="U54" i="1"/>
  <c r="U78" i="1" s="1"/>
  <c r="D79" i="1"/>
  <c r="T55" i="1"/>
  <c r="D63" i="1"/>
  <c r="C64" i="1"/>
  <c r="F65" i="1"/>
  <c r="E66" i="1"/>
  <c r="F67" i="1"/>
  <c r="B54" i="1"/>
  <c r="D54" i="1"/>
  <c r="D78" i="1" s="1"/>
  <c r="F54" i="1"/>
  <c r="F78" i="1" s="1"/>
  <c r="D67" i="1"/>
  <c r="V44" i="1" l="1"/>
  <c r="AD27" i="1"/>
  <c r="V31" i="1"/>
  <c r="T44" i="1"/>
  <c r="U31" i="1"/>
  <c r="U44" i="1"/>
  <c r="D57" i="1"/>
  <c r="E57" i="1"/>
  <c r="AD29" i="1"/>
  <c r="F57" i="1"/>
  <c r="B78" i="1"/>
  <c r="N54" i="1"/>
  <c r="N78" i="1" s="1"/>
  <c r="D75" i="1"/>
  <c r="D81" i="1"/>
  <c r="AD67" i="1"/>
  <c r="U67" i="1"/>
  <c r="U55" i="1"/>
  <c r="U79" i="1" s="1"/>
  <c r="S67" i="1"/>
  <c r="S55" i="1"/>
  <c r="V65" i="1"/>
  <c r="V53" i="1"/>
  <c r="V77" i="1" s="1"/>
  <c r="T64" i="1"/>
  <c r="T52" i="1"/>
  <c r="T76" i="1" s="1"/>
  <c r="T63" i="1"/>
  <c r="T51" i="1"/>
  <c r="C75" i="1"/>
  <c r="C57" i="1"/>
  <c r="C81" i="1" s="1"/>
  <c r="F75" i="1"/>
  <c r="F81" i="1"/>
  <c r="C69" i="1"/>
  <c r="T67" i="1"/>
  <c r="T65" i="1"/>
  <c r="T53" i="1"/>
  <c r="T77" i="1" s="1"/>
  <c r="B76" i="1"/>
  <c r="N52" i="1"/>
  <c r="N76" i="1" s="1"/>
  <c r="S75" i="1"/>
  <c r="F69" i="1"/>
  <c r="S31" i="1"/>
  <c r="AD26" i="1"/>
  <c r="T79" i="1"/>
  <c r="B77" i="1"/>
  <c r="N53" i="1"/>
  <c r="N77" i="1" s="1"/>
  <c r="E69" i="1"/>
  <c r="R78" i="1"/>
  <c r="AD54" i="1"/>
  <c r="AD78" i="1" s="1"/>
  <c r="N66" i="1"/>
  <c r="R65" i="1"/>
  <c r="R53" i="1"/>
  <c r="AD40" i="1"/>
  <c r="AD65" i="1" s="1"/>
  <c r="U65" i="1"/>
  <c r="U53" i="1"/>
  <c r="U77" i="1" s="1"/>
  <c r="S65" i="1"/>
  <c r="S53" i="1"/>
  <c r="S77" i="1" s="1"/>
  <c r="V64" i="1"/>
  <c r="V52" i="1"/>
  <c r="V76" i="1" s="1"/>
  <c r="R64" i="1"/>
  <c r="R52" i="1"/>
  <c r="AD39" i="1"/>
  <c r="AD64" i="1" s="1"/>
  <c r="V63" i="1"/>
  <c r="V51" i="1"/>
  <c r="R44" i="1"/>
  <c r="AD38" i="1"/>
  <c r="R63" i="1"/>
  <c r="R51" i="1"/>
  <c r="E75" i="1"/>
  <c r="E81" i="1"/>
  <c r="V79" i="1"/>
  <c r="N55" i="1"/>
  <c r="N79" i="1" s="1"/>
  <c r="U76" i="1"/>
  <c r="B75" i="1"/>
  <c r="B57" i="1"/>
  <c r="N51" i="1"/>
  <c r="N75" i="1" s="1"/>
  <c r="U75" i="1"/>
  <c r="S44" i="1"/>
  <c r="S69" i="1" s="1"/>
  <c r="S63" i="1"/>
  <c r="D69" i="1"/>
  <c r="N44" i="1"/>
  <c r="AD25" i="1"/>
  <c r="N31" i="1"/>
  <c r="T57" i="1" l="1"/>
  <c r="V57" i="1"/>
  <c r="U57" i="1"/>
  <c r="AD31" i="1"/>
  <c r="N69" i="1"/>
  <c r="U81" i="1"/>
  <c r="R75" i="1"/>
  <c r="R57" i="1"/>
  <c r="AD51" i="1"/>
  <c r="AD75" i="1" s="1"/>
  <c r="AD63" i="1"/>
  <c r="V75" i="1"/>
  <c r="V81" i="1"/>
  <c r="V69" i="1"/>
  <c r="R76" i="1"/>
  <c r="AD52" i="1"/>
  <c r="AD76" i="1" s="1"/>
  <c r="S57" i="1"/>
  <c r="S81" i="1" s="1"/>
  <c r="U69" i="1"/>
  <c r="T75" i="1"/>
  <c r="T81" i="1"/>
  <c r="S79" i="1"/>
  <c r="AD55" i="1"/>
  <c r="AD79" i="1" s="1"/>
  <c r="B81" i="1"/>
  <c r="N57" i="1"/>
  <c r="N81" i="1" s="1"/>
  <c r="R69" i="1"/>
  <c r="AD44" i="1"/>
  <c r="R77" i="1"/>
  <c r="AD53" i="1"/>
  <c r="AD77" i="1" s="1"/>
  <c r="T69" i="1"/>
  <c r="AD69" i="1" l="1"/>
  <c r="AD45" i="1"/>
  <c r="R81" i="1"/>
  <c r="AD57" i="1"/>
  <c r="AD81" i="1" s="1"/>
</calcChain>
</file>

<file path=xl/sharedStrings.xml><?xml version="1.0" encoding="utf-8"?>
<sst xmlns="http://schemas.openxmlformats.org/spreadsheetml/2006/main" count="229" uniqueCount="32">
  <si>
    <t>AUTORIDAD  FISCALIZACION Y CONTROL SOCIAL DE  ELECTRICIDAD</t>
  </si>
  <si>
    <t>SEPSA - VILLAZON</t>
  </si>
  <si>
    <r>
      <t xml:space="preserve">CONSOLIDADO - </t>
    </r>
    <r>
      <rPr>
        <b/>
        <sz val="14"/>
        <color indexed="12"/>
        <rFont val="Century Gothic"/>
        <family val="2"/>
      </rPr>
      <t>CON IMPUESTOS</t>
    </r>
  </si>
  <si>
    <r>
      <t xml:space="preserve">CONSOLIDADO - </t>
    </r>
    <r>
      <rPr>
        <b/>
        <sz val="14"/>
        <color indexed="12"/>
        <rFont val="Century Gothic"/>
        <family val="2"/>
      </rPr>
      <t>SIN IMPUESTOS</t>
    </r>
  </si>
  <si>
    <t>NUMERO DE USUARIOS</t>
  </si>
  <si>
    <t>CATEGORÍA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</si>
  <si>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</si>
  <si>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</si>
  <si>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</si>
  <si>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</si>
  <si>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</si>
  <si>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</si>
  <si>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</si>
  <si>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</si>
  <si>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</si>
  <si>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</si>
  <si>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</si>
  <si>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</si>
  <si>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</si>
  <si>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Residencial</t>
  </si>
  <si>
    <t>General</t>
  </si>
  <si>
    <t>Industrial</t>
  </si>
  <si>
    <t>Alumbrado Público</t>
  </si>
  <si>
    <t>Otros</t>
  </si>
  <si>
    <t>ENERGIA FACTURADA (MWh)</t>
  </si>
  <si>
    <t>IMPORTE FACTURADO (MBs)</t>
  </si>
  <si>
    <t>IMPORTE FACTURADO (M$us)</t>
  </si>
  <si>
    <t>TARIFA PROMEDIO (cBs/Kwh)</t>
  </si>
  <si>
    <t>TARIFA PROMEDIO (CBs/Kwh)</t>
  </si>
  <si>
    <t>TARIFA PROMEDIO (C$us/Kwh)</t>
  </si>
  <si>
    <t>TIPO CAMBIO</t>
  </si>
  <si>
    <t>ESTADISTICAS GESTION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</si>
</sst>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\ _B_s_._-;\-* #,##0\ _B_s_._-;_-* &quot;-&quot;??\ _B_s_._-;_-@_-"/>
    <numFmt numFmtId="165" formatCode="#,##0.0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entury Gothic"/>
      <family val="2"/>
    </font>
    <font>
      <sz val="10"/>
      <color rgb="FFFF0000"/>
      <name val="Century Gothic"/>
      <family val="2"/>
    </font>
    <font>
      <b/>
      <sz val="14"/>
      <name val="Century Gothic"/>
      <family val="2"/>
    </font>
    <font>
      <b/>
      <sz val="14"/>
      <color indexed="12"/>
      <name val="Century Gothic"/>
      <family val="2"/>
    </font>
    <font>
      <b/>
      <sz val="10"/>
      <name val="Century Gothic"/>
      <family val="2"/>
    </font>
    <font>
      <sz val="8"/>
      <name val="Century Gothic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43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2" fillId="3" borderId="0" xfId="0" applyFont="1" applyFill="1"/>
    <xf numFmtId="0" fontId="6" fillId="2" borderId="0" xfId="0" applyFont="1" applyFill="1"/>
    <xf numFmtId="0" fontId="2" fillId="2" borderId="0" xfId="0" applyFont="1" applyFill="1" applyBorder="1"/>
    <xf numFmtId="3" fontId="2" fillId="2" borderId="0" xfId="0" applyNumberFormat="1" applyFont="1" applyFill="1"/>
    <xf numFmtId="4" fontId="2" fillId="2" borderId="0" xfId="0" applyNumberFormat="1" applyFont="1" applyFill="1"/>
    <xf numFmtId="0" fontId="6" fillId="2" borderId="1" xfId="0" applyFont="1" applyFill="1" applyBorder="1"/>
    <xf numFmtId="3" fontId="6" fillId="2" borderId="2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" fillId="2" borderId="3" xfId="0" applyFont="1" applyFill="1" applyBorder="1"/>
    <xf numFmtId="3" fontId="2" fillId="2" borderId="0" xfId="0" applyNumberFormat="1" applyFont="1" applyFill="1" applyBorder="1"/>
    <xf numFmtId="3" fontId="2" fillId="2" borderId="3" xfId="0" applyNumberFormat="1" applyFont="1" applyFill="1" applyBorder="1"/>
    <xf numFmtId="3" fontId="6" fillId="2" borderId="3" xfId="0" applyNumberFormat="1" applyFont="1" applyFill="1" applyBorder="1"/>
    <xf numFmtId="3" fontId="6" fillId="2" borderId="2" xfId="0" applyNumberFormat="1" applyFont="1" applyFill="1" applyBorder="1"/>
    <xf numFmtId="3" fontId="6" fillId="2" borderId="1" xfId="0" applyNumberFormat="1" applyFont="1" applyFill="1" applyBorder="1"/>
    <xf numFmtId="0" fontId="7" fillId="2" borderId="0" xfId="0" applyFont="1" applyFill="1"/>
    <xf numFmtId="164" fontId="2" fillId="2" borderId="0" xfId="1" applyNumberFormat="1" applyFont="1" applyFill="1"/>
    <xf numFmtId="2" fontId="2" fillId="2" borderId="0" xfId="2" applyNumberFormat="1" applyFont="1" applyFill="1"/>
    <xf numFmtId="4" fontId="2" fillId="2" borderId="0" xfId="0" applyNumberFormat="1" applyFont="1" applyFill="1" applyBorder="1"/>
    <xf numFmtId="4" fontId="6" fillId="2" borderId="3" xfId="0" applyNumberFormat="1" applyFont="1" applyFill="1" applyBorder="1"/>
    <xf numFmtId="4" fontId="2" fillId="2" borderId="3" xfId="0" applyNumberFormat="1" applyFont="1" applyFill="1" applyBorder="1"/>
    <xf numFmtId="4" fontId="6" fillId="2" borderId="1" xfId="0" applyNumberFormat="1" applyFont="1" applyFill="1" applyBorder="1"/>
    <xf numFmtId="4" fontId="6" fillId="2" borderId="2" xfId="0" applyNumberFormat="1" applyFont="1" applyFill="1" applyBorder="1"/>
    <xf numFmtId="9" fontId="2" fillId="2" borderId="0" xfId="2" applyFont="1" applyFill="1"/>
    <xf numFmtId="10" fontId="2" fillId="2" borderId="0" xfId="2" applyNumberFormat="1" applyFont="1" applyFill="1"/>
    <xf numFmtId="4" fontId="6" fillId="2" borderId="1" xfId="0" applyNumberFormat="1" applyFont="1" applyFill="1" applyBorder="1" applyAlignment="1">
      <alignment horizontal="center"/>
    </xf>
    <xf numFmtId="165" fontId="2" fillId="2" borderId="0" xfId="0" applyNumberFormat="1" applyFont="1" applyFill="1" applyBorder="1"/>
    <xf numFmtId="4" fontId="2" fillId="0" borderId="0" xfId="0" applyNumberFormat="1" applyFont="1" applyFill="1" applyBorder="1"/>
    <xf numFmtId="4" fontId="2" fillId="2" borderId="4" xfId="0" applyNumberFormat="1" applyFont="1" applyFill="1" applyBorder="1"/>
    <xf numFmtId="166" fontId="2" fillId="2" borderId="0" xfId="0" applyNumberFormat="1" applyFont="1" applyFill="1"/>
    <xf numFmtId="4" fontId="6" fillId="2" borderId="5" xfId="0" applyNumberFormat="1" applyFont="1" applyFill="1" applyBorder="1"/>
    <xf numFmtId="0" fontId="6" fillId="2" borderId="1" xfId="0" applyFont="1" applyFill="1" applyBorder="1" applyAlignment="1">
      <alignment horizontal="left"/>
    </xf>
    <xf numFmtId="2" fontId="2" fillId="2" borderId="2" xfId="0" applyNumberFormat="1" applyFont="1" applyFill="1" applyBorder="1"/>
    <xf numFmtId="2" fontId="2" fillId="2" borderId="1" xfId="0" applyNumberFormat="1" applyFont="1" applyFill="1" applyBorder="1"/>
    <xf numFmtId="0" fontId="6" fillId="2" borderId="0" xfId="0" applyFont="1" applyFill="1" applyBorder="1"/>
    <xf numFmtId="10" fontId="2" fillId="2" borderId="0" xfId="0" applyNumberFormat="1" applyFont="1" applyFill="1" applyBorder="1"/>
    <xf numFmtId="0" fontId="4" fillId="2" borderId="0" xfId="0" applyFont="1" applyFill="1" applyAlignment="1">
      <alignment horizontal="left"/>
    </xf>
  </cellXfs>
  <cellStyles count="4">
    <cellStyle name="Diseño" xfId="3"/>
    <cellStyle name="Millares" xfId="1" builtinId="3"/>
    <cellStyle name="Normal" xfId="0" builtinId="0"/>
    <cellStyle name="Porcentaje" xfId="2" builtinId="5"/>
  </cellStyles>
  <dxfs count="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hv-fs\FORMULARIOS%20ISE01\ISES%202013\REPORTE%20ISE%20120%20160%20170%20210%20220%20310%20POR%20VALIDAR\REPORTES%20SEPSA%20-%20VILLAZON\SEPSA%20en%20VILLAZON%20REPORTE%20ISE%20210%20(GESTION%20201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COMPRAS"/>
      <sheetName val="BDD"/>
      <sheetName val="BDD COMPRAS"/>
      <sheetName val="CODIGOS"/>
    </sheetNames>
    <sheetDataSet>
      <sheetData sheetId="0"/>
      <sheetData sheetId="1"/>
      <sheetData sheetId="2">
        <row r="32">
          <cell r="AB32">
            <v>7666</v>
          </cell>
          <cell r="AC32">
            <v>7699</v>
          </cell>
          <cell r="AD32">
            <v>7728</v>
          </cell>
          <cell r="AE32">
            <v>7758</v>
          </cell>
          <cell r="AF32">
            <v>7778</v>
          </cell>
        </row>
        <row r="33">
          <cell r="AB33">
            <v>1498</v>
          </cell>
          <cell r="AC33">
            <v>1498</v>
          </cell>
          <cell r="AD33">
            <v>1498</v>
          </cell>
          <cell r="AE33">
            <v>1508</v>
          </cell>
          <cell r="AF33">
            <v>1512</v>
          </cell>
        </row>
        <row r="34">
          <cell r="AB34">
            <v>4</v>
          </cell>
          <cell r="AC34">
            <v>4</v>
          </cell>
          <cell r="AD34">
            <v>4</v>
          </cell>
          <cell r="AE34">
            <v>3</v>
          </cell>
          <cell r="AF34">
            <v>3</v>
          </cell>
        </row>
        <row r="35">
          <cell r="AB35">
            <v>1</v>
          </cell>
          <cell r="AC35">
            <v>1</v>
          </cell>
          <cell r="AD35">
            <v>1</v>
          </cell>
          <cell r="AE35">
            <v>1</v>
          </cell>
          <cell r="AF35">
            <v>1</v>
          </cell>
        </row>
        <row r="36">
          <cell r="AB36">
            <v>7</v>
          </cell>
          <cell r="AC36">
            <v>7</v>
          </cell>
          <cell r="AD36">
            <v>7</v>
          </cell>
          <cell r="AE36">
            <v>7</v>
          </cell>
          <cell r="AF36">
            <v>7</v>
          </cell>
        </row>
        <row r="38">
          <cell r="AB38">
            <v>432.20400000000001</v>
          </cell>
          <cell r="AC38">
            <v>399.65100000000001</v>
          </cell>
          <cell r="AD38">
            <v>393.31200000000001</v>
          </cell>
          <cell r="AE38">
            <v>431.35700000000003</v>
          </cell>
          <cell r="AF38">
            <v>430.988</v>
          </cell>
        </row>
        <row r="39">
          <cell r="AB39">
            <v>174.09</v>
          </cell>
          <cell r="AC39">
            <v>163.155</v>
          </cell>
          <cell r="AD39">
            <v>165.07499999999999</v>
          </cell>
          <cell r="AE39">
            <v>171.08600000000001</v>
          </cell>
          <cell r="AF39">
            <v>168.327</v>
          </cell>
        </row>
        <row r="40">
          <cell r="AB40">
            <v>10.122</v>
          </cell>
          <cell r="AC40">
            <v>10.782999999999999</v>
          </cell>
          <cell r="AD40">
            <v>13.34</v>
          </cell>
          <cell r="AE40">
            <v>12.959</v>
          </cell>
          <cell r="AF40">
            <v>11.984999999999999</v>
          </cell>
        </row>
        <row r="41">
          <cell r="AB41">
            <v>92.680999999999997</v>
          </cell>
          <cell r="AC41">
            <v>84.504000000000005</v>
          </cell>
          <cell r="AD41">
            <v>92.680999999999997</v>
          </cell>
          <cell r="AE41">
            <v>89.691000000000003</v>
          </cell>
          <cell r="AF41">
            <v>95.153999999999996</v>
          </cell>
        </row>
        <row r="42">
          <cell r="AB42">
            <v>45.085999999999999</v>
          </cell>
          <cell r="AC42">
            <v>42.679000000000002</v>
          </cell>
          <cell r="AD42">
            <v>42.969000000000001</v>
          </cell>
          <cell r="AE42">
            <v>51.430999999999997</v>
          </cell>
          <cell r="AF42">
            <v>52.124000000000002</v>
          </cell>
        </row>
        <row r="44">
          <cell r="AB44">
            <v>354990.74</v>
          </cell>
          <cell r="AC44">
            <v>328567.83000000077</v>
          </cell>
          <cell r="AD44">
            <v>324888.76000000507</v>
          </cell>
          <cell r="AE44">
            <v>357810.0000000021</v>
          </cell>
          <cell r="AF44">
            <v>360546.40000002121</v>
          </cell>
        </row>
        <row r="45">
          <cell r="AB45">
            <v>217103.3</v>
          </cell>
          <cell r="AC45">
            <v>203860.23999999918</v>
          </cell>
          <cell r="AD45">
            <v>207323.05000000008</v>
          </cell>
          <cell r="AE45">
            <v>216140.69000000006</v>
          </cell>
          <cell r="AF45">
            <v>215472.4600000006</v>
          </cell>
        </row>
        <row r="46">
          <cell r="AB46">
            <v>10302.99</v>
          </cell>
          <cell r="AC46">
            <v>10997.560000000001</v>
          </cell>
          <cell r="AD46">
            <v>13592.199999999999</v>
          </cell>
          <cell r="AE46">
            <v>13215.62</v>
          </cell>
          <cell r="AF46">
            <v>12353.55</v>
          </cell>
        </row>
        <row r="47">
          <cell r="AB47">
            <v>83373.97</v>
          </cell>
          <cell r="AC47">
            <v>76312.179999999993</v>
          </cell>
          <cell r="AD47">
            <v>84019.03</v>
          </cell>
          <cell r="AE47">
            <v>81698.64</v>
          </cell>
          <cell r="AF47">
            <v>87585.45</v>
          </cell>
        </row>
        <row r="48">
          <cell r="AB48">
            <v>32713.5</v>
          </cell>
          <cell r="AC48">
            <v>31041.289999999997</v>
          </cell>
          <cell r="AD48">
            <v>31401.75</v>
          </cell>
          <cell r="AE48">
            <v>37764.76</v>
          </cell>
          <cell r="AF48">
            <v>38636.409999999996</v>
          </cell>
        </row>
      </sheetData>
      <sheetData sheetId="3"/>
      <sheetData sheetId="4">
        <row r="2">
          <cell r="A2" t="str">
            <v>IN</v>
          </cell>
          <cell r="B2" t="str">
            <v>cIndustrial</v>
          </cell>
        </row>
        <row r="3">
          <cell r="A3" t="str">
            <v>BP</v>
          </cell>
          <cell r="B3" t="str">
            <v>eOtros</v>
          </cell>
        </row>
        <row r="4">
          <cell r="A4" t="str">
            <v>DM</v>
          </cell>
          <cell r="B4" t="str">
            <v>aResidencial</v>
          </cell>
        </row>
        <row r="5">
          <cell r="A5" t="str">
            <v>GN</v>
          </cell>
          <cell r="B5" t="str">
            <v>bGeneral</v>
          </cell>
        </row>
        <row r="6">
          <cell r="A6" t="str">
            <v>AP</v>
          </cell>
          <cell r="B6" t="str">
            <v>dAlumbrado Publico</v>
          </cell>
        </row>
        <row r="7">
          <cell r="A7" t="str">
            <v>SV</v>
          </cell>
          <cell r="B7" t="str">
            <v>fSeguridad Ciudadana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AP87"/>
  <sheetViews>
    <sheetView tabSelected="1" workbookViewId="0">
      <selection activeCell="A3" sqref="A3"/>
    </sheetView>
  </sheetViews>
  <sheetFormatPr baseColWidth="10" defaultRowHeight="13.5" x14ac:dyDescent="0.25"/>
  <cols>
    <col min="1" max="1" width="19.85546875" style="1" customWidth="1"/>
    <col min="2" max="16" width="11.42578125" style="1"/>
    <col min="17" max="17" width="24.140625" style="1" customWidth="1"/>
    <col min="18" max="16384" width="11.42578125" style="1"/>
  </cols>
  <sheetData>
    <row r="3" spans="1:40" s="2" customFormat="1" ht="18" x14ac:dyDescent="0.25">
      <c r="A3" s="3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Q3" s="3" t="str">
        <f>+A3</f>
        <v>AUTORIDAD  FISCALIZACION Y CONTROL SOCIAL DE  ELECTRICIDAD</v>
      </c>
    </row>
    <row r="4" spans="1:40" ht="18" x14ac:dyDescent="0.25">
      <c r="A4" s="3"/>
      <c r="Q4" s="3"/>
    </row>
    <row r="5" spans="1:40" ht="18" x14ac:dyDescent="0.25">
      <c r="A5" s="4" t="s">
        <v>1</v>
      </c>
      <c r="Q5" s="4" t="str">
        <f>+A5</f>
        <v>SEPSA - VILLAZON</v>
      </c>
    </row>
    <row r="6" spans="1:40" ht="18" x14ac:dyDescent="0.25">
      <c r="A6" s="5" t="s">
        <v>2</v>
      </c>
      <c r="Q6" s="42" t="s">
        <v>3</v>
      </c>
      <c r="R6" s="42"/>
      <c r="S6" s="42"/>
      <c r="T6" s="42"/>
    </row>
    <row r="7" spans="1:40" ht="18" x14ac:dyDescent="0.25">
      <c r="A7" s="6" t="s">
        <v>31</v>
      </c>
      <c r="B7" s="7"/>
      <c r="C7" s="7"/>
      <c r="Q7" s="6" t="str">
        <f>+A7</f>
        <v>ESTADISTICAS GESTION 2013</v>
      </c>
      <c r="R7" s="7"/>
      <c r="S7" s="7"/>
    </row>
    <row r="9" spans="1:40" x14ac:dyDescent="0.25">
      <c r="A9" s="8" t="s">
        <v>4</v>
      </c>
      <c r="Q9" s="8" t="s">
        <v>4</v>
      </c>
      <c r="R9" s="9"/>
    </row>
    <row r="10" spans="1:40" x14ac:dyDescent="0.2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1"/>
      <c r="P10" s="11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1"/>
      <c r="AF10" s="11"/>
      <c r="AG10" s="11"/>
      <c r="AH10" s="11"/>
      <c r="AI10" s="11"/>
      <c r="AJ10" s="11"/>
      <c r="AK10" s="11"/>
      <c r="AL10" s="11"/>
      <c r="AM10" s="11"/>
      <c r="AN10" s="11"/>
    </row>
    <row r="11" spans="1:40" x14ac:dyDescent="0.25">
      <c r="A11" s="12" t="s">
        <v>5</v>
      </c>
      <c r="B11" s="13" t="s">
        <v>6</v>
      </c>
      <c r="C11" s="13" t="s">
        <v>7</v>
      </c>
      <c r="D11" s="13" t="s">
        <v>8</v>
      </c>
      <c r="E11" s="13" t="s">
        <v>9</v>
      </c>
      <c r="F11" s="13" t="s">
        <v>10</v>
      </c>
      <c r="G11" s="13" t="s">
        <v>11</v>
      </c>
      <c r="H11" s="13" t="s">
        <v>12</v>
      </c>
      <c r="I11" s="13" t="s">
        <v>13</v>
      </c>
      <c r="J11" s="13" t="s">
        <v>14</v>
      </c>
      <c r="K11" s="13" t="s">
        <v>15</v>
      </c>
      <c r="L11" s="13" t="s">
        <v>16</v>
      </c>
      <c r="M11" s="13" t="s">
        <v>17</v>
      </c>
      <c r="N11" s="14" t="s">
        <v>18</v>
      </c>
      <c r="Q11" s="12" t="s">
        <v>5</v>
      </c>
      <c r="R11" s="13" t="s">
        <v>6</v>
      </c>
      <c r="S11" s="13" t="s">
        <v>7</v>
      </c>
      <c r="T11" s="13" t="s">
        <v>8</v>
      </c>
      <c r="U11" s="13" t="s">
        <v>9</v>
      </c>
      <c r="V11" s="13" t="s">
        <v>10</v>
      </c>
      <c r="W11" s="13" t="s">
        <v>11</v>
      </c>
      <c r="X11" s="13" t="s">
        <v>12</v>
      </c>
      <c r="Y11" s="13" t="s">
        <v>13</v>
      </c>
      <c r="Z11" s="13" t="s">
        <v>14</v>
      </c>
      <c r="AA11" s="13" t="s">
        <v>15</v>
      </c>
      <c r="AB11" s="13" t="s">
        <v>16</v>
      </c>
      <c r="AC11" s="13" t="s">
        <v>17</v>
      </c>
      <c r="AD11" s="14" t="s">
        <v>18</v>
      </c>
    </row>
    <row r="12" spans="1:40" x14ac:dyDescent="0.25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7"/>
      <c r="Q12" s="15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7"/>
    </row>
    <row r="13" spans="1:40" x14ac:dyDescent="0.25">
      <c r="A13" s="15" t="s">
        <v>19</v>
      </c>
      <c r="B13" s="16">
        <f>+[1]BDD!AB32</f>
        <v>7666</v>
      </c>
      <c r="C13" s="16">
        <f>+[1]BDD!AC32</f>
        <v>7699</v>
      </c>
      <c r="D13" s="16">
        <f>+[1]BDD!AD32</f>
        <v>7728</v>
      </c>
      <c r="E13" s="16">
        <f>+[1]BDD!AE32</f>
        <v>7758</v>
      </c>
      <c r="F13" s="16">
        <f>+[1]BDD!AF32</f>
        <v>7778</v>
      </c>
      <c r="G13" s="16"/>
      <c r="H13" s="16"/>
      <c r="I13" s="16"/>
      <c r="J13" s="16"/>
      <c r="K13" s="16"/>
      <c r="L13" s="16"/>
      <c r="M13" s="16"/>
      <c r="N13" s="18"/>
      <c r="Q13" s="15" t="str">
        <f>+A13</f>
        <v>Residencial</v>
      </c>
      <c r="R13" s="16">
        <f>+B13</f>
        <v>7666</v>
      </c>
      <c r="S13" s="16">
        <f t="shared" ref="S13:V17" si="0">+C13</f>
        <v>7699</v>
      </c>
      <c r="T13" s="16">
        <f t="shared" si="0"/>
        <v>7728</v>
      </c>
      <c r="U13" s="16">
        <f t="shared" si="0"/>
        <v>7758</v>
      </c>
      <c r="V13" s="16">
        <f t="shared" si="0"/>
        <v>7778</v>
      </c>
      <c r="W13" s="16"/>
      <c r="X13" s="16"/>
      <c r="Y13" s="16"/>
      <c r="Z13" s="16"/>
      <c r="AA13" s="16"/>
      <c r="AB13" s="16"/>
      <c r="AC13" s="16"/>
      <c r="AD13" s="18"/>
    </row>
    <row r="14" spans="1:40" x14ac:dyDescent="0.25">
      <c r="A14" s="15" t="s">
        <v>20</v>
      </c>
      <c r="B14" s="16">
        <f>+[1]BDD!AB33</f>
        <v>1498</v>
      </c>
      <c r="C14" s="16">
        <f>+[1]BDD!AC33</f>
        <v>1498</v>
      </c>
      <c r="D14" s="16">
        <f>+[1]BDD!AD33</f>
        <v>1498</v>
      </c>
      <c r="E14" s="16">
        <f>+[1]BDD!AE33</f>
        <v>1508</v>
      </c>
      <c r="F14" s="16">
        <f>+[1]BDD!AF33</f>
        <v>1512</v>
      </c>
      <c r="G14" s="16"/>
      <c r="H14" s="16"/>
      <c r="I14" s="16"/>
      <c r="J14" s="16"/>
      <c r="K14" s="16"/>
      <c r="L14" s="16"/>
      <c r="M14" s="16"/>
      <c r="N14" s="18"/>
      <c r="Q14" s="15" t="str">
        <f t="shared" ref="Q14:Q17" si="1">+A14</f>
        <v>General</v>
      </c>
      <c r="R14" s="16">
        <f>+B14</f>
        <v>1498</v>
      </c>
      <c r="S14" s="16">
        <f t="shared" si="0"/>
        <v>1498</v>
      </c>
      <c r="T14" s="16">
        <f t="shared" si="0"/>
        <v>1498</v>
      </c>
      <c r="U14" s="16">
        <f t="shared" si="0"/>
        <v>1508</v>
      </c>
      <c r="V14" s="16">
        <f t="shared" si="0"/>
        <v>1512</v>
      </c>
      <c r="W14" s="16"/>
      <c r="X14" s="16"/>
      <c r="Y14" s="16"/>
      <c r="Z14" s="16"/>
      <c r="AA14" s="16"/>
      <c r="AB14" s="16"/>
      <c r="AC14" s="16"/>
      <c r="AD14" s="18"/>
    </row>
    <row r="15" spans="1:40" x14ac:dyDescent="0.25">
      <c r="A15" s="15" t="s">
        <v>21</v>
      </c>
      <c r="B15" s="16">
        <f>+[1]BDD!AB34</f>
        <v>4</v>
      </c>
      <c r="C15" s="16">
        <f>+[1]BDD!AC34</f>
        <v>4</v>
      </c>
      <c r="D15" s="16">
        <f>+[1]BDD!AD34</f>
        <v>4</v>
      </c>
      <c r="E15" s="16">
        <f>+[1]BDD!AE34</f>
        <v>3</v>
      </c>
      <c r="F15" s="16">
        <f>+[1]BDD!AF34</f>
        <v>3</v>
      </c>
      <c r="G15" s="16"/>
      <c r="H15" s="16"/>
      <c r="I15" s="16"/>
      <c r="J15" s="16"/>
      <c r="K15" s="16"/>
      <c r="L15" s="16"/>
      <c r="M15" s="16"/>
      <c r="N15" s="18"/>
      <c r="Q15" s="15" t="str">
        <f t="shared" si="1"/>
        <v>Industrial</v>
      </c>
      <c r="R15" s="16">
        <f>+B15</f>
        <v>4</v>
      </c>
      <c r="S15" s="16">
        <f t="shared" si="0"/>
        <v>4</v>
      </c>
      <c r="T15" s="16">
        <f t="shared" si="0"/>
        <v>4</v>
      </c>
      <c r="U15" s="16">
        <f t="shared" si="0"/>
        <v>3</v>
      </c>
      <c r="V15" s="16">
        <f t="shared" si="0"/>
        <v>3</v>
      </c>
      <c r="W15" s="16"/>
      <c r="X15" s="16"/>
      <c r="Y15" s="16"/>
      <c r="Z15" s="16"/>
      <c r="AA15" s="16"/>
      <c r="AB15" s="16"/>
      <c r="AC15" s="16"/>
      <c r="AD15" s="18"/>
    </row>
    <row r="16" spans="1:40" x14ac:dyDescent="0.25">
      <c r="A16" s="15" t="s">
        <v>22</v>
      </c>
      <c r="B16" s="16">
        <f>+[1]BDD!AB35</f>
        <v>1</v>
      </c>
      <c r="C16" s="16">
        <f>+[1]BDD!AC35</f>
        <v>1</v>
      </c>
      <c r="D16" s="16">
        <f>+[1]BDD!AD35</f>
        <v>1</v>
      </c>
      <c r="E16" s="16">
        <f>+[1]BDD!AE35</f>
        <v>1</v>
      </c>
      <c r="F16" s="16">
        <f>+[1]BDD!AF35</f>
        <v>1</v>
      </c>
      <c r="G16" s="16"/>
      <c r="H16" s="16"/>
      <c r="I16" s="16"/>
      <c r="J16" s="16"/>
      <c r="K16" s="16"/>
      <c r="L16" s="16"/>
      <c r="M16" s="16"/>
      <c r="N16" s="18"/>
      <c r="Q16" s="15" t="str">
        <f t="shared" si="1"/>
        <v>Alumbrado Público</v>
      </c>
      <c r="R16" s="16">
        <f>+B16</f>
        <v>1</v>
      </c>
      <c r="S16" s="16">
        <f t="shared" si="0"/>
        <v>1</v>
      </c>
      <c r="T16" s="16">
        <f t="shared" si="0"/>
        <v>1</v>
      </c>
      <c r="U16" s="16">
        <f t="shared" si="0"/>
        <v>1</v>
      </c>
      <c r="V16" s="16">
        <f t="shared" si="0"/>
        <v>1</v>
      </c>
      <c r="W16" s="16"/>
      <c r="X16" s="16"/>
      <c r="Y16" s="16"/>
      <c r="Z16" s="16"/>
      <c r="AA16" s="16"/>
      <c r="AB16" s="16"/>
      <c r="AC16" s="16"/>
      <c r="AD16" s="18"/>
    </row>
    <row r="17" spans="1:30" x14ac:dyDescent="0.25">
      <c r="A17" s="15" t="s">
        <v>23</v>
      </c>
      <c r="B17" s="16">
        <f>+[1]BDD!AB36</f>
        <v>7</v>
      </c>
      <c r="C17" s="16">
        <f>+[1]BDD!AC36</f>
        <v>7</v>
      </c>
      <c r="D17" s="16">
        <f>+[1]BDD!AD36</f>
        <v>7</v>
      </c>
      <c r="E17" s="16">
        <f>+[1]BDD!AE36</f>
        <v>7</v>
      </c>
      <c r="F17" s="16">
        <f>+[1]BDD!AF36</f>
        <v>7</v>
      </c>
      <c r="G17" s="16"/>
      <c r="H17" s="16"/>
      <c r="I17" s="16"/>
      <c r="J17" s="16"/>
      <c r="K17" s="16"/>
      <c r="L17" s="16"/>
      <c r="M17" s="16"/>
      <c r="N17" s="18"/>
      <c r="Q17" s="15" t="str">
        <f t="shared" si="1"/>
        <v>Otros</v>
      </c>
      <c r="R17" s="16">
        <f>+B17</f>
        <v>7</v>
      </c>
      <c r="S17" s="16">
        <f t="shared" si="0"/>
        <v>7</v>
      </c>
      <c r="T17" s="16">
        <f t="shared" si="0"/>
        <v>7</v>
      </c>
      <c r="U17" s="16">
        <f t="shared" si="0"/>
        <v>7</v>
      </c>
      <c r="V17" s="16">
        <f t="shared" si="0"/>
        <v>7</v>
      </c>
      <c r="W17" s="16"/>
      <c r="X17" s="16"/>
      <c r="Y17" s="16"/>
      <c r="Z17" s="16"/>
      <c r="AA17" s="16"/>
      <c r="AB17" s="16"/>
      <c r="AC17" s="16"/>
      <c r="AD17" s="18"/>
    </row>
    <row r="18" spans="1:30" x14ac:dyDescent="0.25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/>
      <c r="Q18" s="15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7"/>
    </row>
    <row r="19" spans="1:30" x14ac:dyDescent="0.25">
      <c r="A19" s="12" t="s">
        <v>18</v>
      </c>
      <c r="B19" s="19">
        <f t="shared" ref="B19:F19" si="2">SUM(B13:B17)</f>
        <v>9176</v>
      </c>
      <c r="C19" s="19">
        <f t="shared" si="2"/>
        <v>9209</v>
      </c>
      <c r="D19" s="19">
        <f t="shared" si="2"/>
        <v>9238</v>
      </c>
      <c r="E19" s="19">
        <f t="shared" si="2"/>
        <v>9277</v>
      </c>
      <c r="F19" s="19">
        <f t="shared" si="2"/>
        <v>9301</v>
      </c>
      <c r="G19" s="19"/>
      <c r="H19" s="19"/>
      <c r="I19" s="19"/>
      <c r="J19" s="19"/>
      <c r="K19" s="19"/>
      <c r="L19" s="19"/>
      <c r="M19" s="19"/>
      <c r="N19" s="20"/>
      <c r="Q19" s="12" t="s">
        <v>18</v>
      </c>
      <c r="R19" s="19">
        <f t="shared" ref="R19:V19" si="3">SUM(R13:R17)</f>
        <v>9176</v>
      </c>
      <c r="S19" s="19">
        <f t="shared" si="3"/>
        <v>9209</v>
      </c>
      <c r="T19" s="19">
        <f t="shared" si="3"/>
        <v>9238</v>
      </c>
      <c r="U19" s="19">
        <f t="shared" si="3"/>
        <v>9277</v>
      </c>
      <c r="V19" s="19">
        <f t="shared" si="3"/>
        <v>9301</v>
      </c>
      <c r="W19" s="19"/>
      <c r="X19" s="19"/>
      <c r="Y19" s="19"/>
      <c r="Z19" s="19"/>
      <c r="AA19" s="19"/>
      <c r="AB19" s="19"/>
      <c r="AC19" s="19"/>
      <c r="AD19" s="20"/>
    </row>
    <row r="20" spans="1:30" ht="14.25" x14ac:dyDescent="0.3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10"/>
      <c r="Q20" s="8"/>
    </row>
    <row r="21" spans="1:30" x14ac:dyDescent="0.25">
      <c r="A21" s="8" t="s">
        <v>24</v>
      </c>
      <c r="Q21" s="8" t="s">
        <v>24</v>
      </c>
    </row>
    <row r="22" spans="1:30" x14ac:dyDescent="0.25">
      <c r="A22" s="8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Q22" s="8"/>
    </row>
    <row r="23" spans="1:30" x14ac:dyDescent="0.25">
      <c r="A23" s="12" t="s">
        <v>5</v>
      </c>
      <c r="B23" s="13" t="s">
        <v>6</v>
      </c>
      <c r="C23" s="13" t="s">
        <v>7</v>
      </c>
      <c r="D23" s="13" t="s">
        <v>8</v>
      </c>
      <c r="E23" s="13" t="s">
        <v>9</v>
      </c>
      <c r="F23" s="13" t="s">
        <v>10</v>
      </c>
      <c r="G23" s="13" t="s">
        <v>11</v>
      </c>
      <c r="H23" s="13" t="s">
        <v>12</v>
      </c>
      <c r="I23" s="13" t="s">
        <v>13</v>
      </c>
      <c r="J23" s="13" t="s">
        <v>14</v>
      </c>
      <c r="K23" s="13" t="s">
        <v>15</v>
      </c>
      <c r="L23" s="13" t="s">
        <v>16</v>
      </c>
      <c r="M23" s="13" t="s">
        <v>17</v>
      </c>
      <c r="N23" s="14" t="s">
        <v>18</v>
      </c>
      <c r="Q23" s="12" t="s">
        <v>5</v>
      </c>
      <c r="R23" s="13" t="s">
        <v>6</v>
      </c>
      <c r="S23" s="13" t="s">
        <v>7</v>
      </c>
      <c r="T23" s="13" t="s">
        <v>8</v>
      </c>
      <c r="U23" s="13" t="s">
        <v>9</v>
      </c>
      <c r="V23" s="13" t="s">
        <v>10</v>
      </c>
      <c r="W23" s="13" t="s">
        <v>11</v>
      </c>
      <c r="X23" s="13" t="s">
        <v>12</v>
      </c>
      <c r="Y23" s="13" t="s">
        <v>13</v>
      </c>
      <c r="Z23" s="13" t="s">
        <v>14</v>
      </c>
      <c r="AA23" s="13" t="s">
        <v>15</v>
      </c>
      <c r="AB23" s="13" t="s">
        <v>16</v>
      </c>
      <c r="AC23" s="13" t="s">
        <v>17</v>
      </c>
      <c r="AD23" s="14" t="s">
        <v>18</v>
      </c>
    </row>
    <row r="24" spans="1:30" x14ac:dyDescent="0.25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Q24" s="15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7"/>
    </row>
    <row r="25" spans="1:30" x14ac:dyDescent="0.25">
      <c r="A25" s="15" t="s">
        <v>19</v>
      </c>
      <c r="B25" s="24">
        <f>+[1]BDD!AB38</f>
        <v>432.20400000000001</v>
      </c>
      <c r="C25" s="24">
        <f>+[1]BDD!AC38</f>
        <v>399.65100000000001</v>
      </c>
      <c r="D25" s="24">
        <f>+[1]BDD!AD38</f>
        <v>393.31200000000001</v>
      </c>
      <c r="E25" s="24">
        <f>+[1]BDD!AE38</f>
        <v>431.35700000000003</v>
      </c>
      <c r="F25" s="24">
        <f>+[1]BDD!AF38</f>
        <v>430.988</v>
      </c>
      <c r="G25" s="24"/>
      <c r="H25" s="24"/>
      <c r="I25" s="24"/>
      <c r="J25" s="24"/>
      <c r="K25" s="24"/>
      <c r="L25" s="24"/>
      <c r="M25" s="24"/>
      <c r="N25" s="25">
        <f>SUM(B25:M25)</f>
        <v>2087.5119999999997</v>
      </c>
      <c r="Q25" s="15" t="str">
        <f>+A25</f>
        <v>Residencial</v>
      </c>
      <c r="R25" s="16">
        <f>+B25</f>
        <v>432.20400000000001</v>
      </c>
      <c r="S25" s="16">
        <f t="shared" ref="S25:V29" si="4">+C25</f>
        <v>399.65100000000001</v>
      </c>
      <c r="T25" s="16">
        <f t="shared" si="4"/>
        <v>393.31200000000001</v>
      </c>
      <c r="U25" s="16">
        <f t="shared" si="4"/>
        <v>431.35700000000003</v>
      </c>
      <c r="V25" s="16">
        <f t="shared" si="4"/>
        <v>430.988</v>
      </c>
      <c r="W25" s="16"/>
      <c r="X25" s="16"/>
      <c r="Y25" s="16"/>
      <c r="Z25" s="16"/>
      <c r="AA25" s="16"/>
      <c r="AB25" s="16"/>
      <c r="AC25" s="16"/>
      <c r="AD25" s="25">
        <f>SUM(R25:AC25)</f>
        <v>2087.5119999999997</v>
      </c>
    </row>
    <row r="26" spans="1:30" x14ac:dyDescent="0.25">
      <c r="A26" s="15" t="s">
        <v>20</v>
      </c>
      <c r="B26" s="24">
        <f>+[1]BDD!AB39</f>
        <v>174.09</v>
      </c>
      <c r="C26" s="24">
        <f>+[1]BDD!AC39</f>
        <v>163.155</v>
      </c>
      <c r="D26" s="24">
        <f>+[1]BDD!AD39</f>
        <v>165.07499999999999</v>
      </c>
      <c r="E26" s="24">
        <f>+[1]BDD!AE39</f>
        <v>171.08600000000001</v>
      </c>
      <c r="F26" s="24">
        <f>+[1]BDD!AF39</f>
        <v>168.327</v>
      </c>
      <c r="G26" s="24"/>
      <c r="H26" s="24"/>
      <c r="I26" s="24"/>
      <c r="J26" s="24"/>
      <c r="K26" s="24"/>
      <c r="L26" s="24"/>
      <c r="M26" s="24"/>
      <c r="N26" s="25">
        <f t="shared" ref="N26:N29" si="5">SUM(B26:M26)</f>
        <v>841.73299999999995</v>
      </c>
      <c r="Q26" s="15" t="str">
        <f t="shared" ref="Q26:Q29" si="6">+A26</f>
        <v>General</v>
      </c>
      <c r="R26" s="16">
        <f>+B26</f>
        <v>174.09</v>
      </c>
      <c r="S26" s="16">
        <f t="shared" si="4"/>
        <v>163.155</v>
      </c>
      <c r="T26" s="16">
        <f t="shared" si="4"/>
        <v>165.07499999999999</v>
      </c>
      <c r="U26" s="16">
        <f t="shared" si="4"/>
        <v>171.08600000000001</v>
      </c>
      <c r="V26" s="16">
        <f t="shared" si="4"/>
        <v>168.327</v>
      </c>
      <c r="W26" s="16"/>
      <c r="X26" s="16"/>
      <c r="Y26" s="16"/>
      <c r="Z26" s="16"/>
      <c r="AA26" s="16"/>
      <c r="AB26" s="16"/>
      <c r="AC26" s="16"/>
      <c r="AD26" s="25">
        <f t="shared" ref="AD26:AD29" si="7">SUM(R26:AC26)</f>
        <v>841.73299999999995</v>
      </c>
    </row>
    <row r="27" spans="1:30" x14ac:dyDescent="0.25">
      <c r="A27" s="15" t="s">
        <v>21</v>
      </c>
      <c r="B27" s="24">
        <f>+[1]BDD!AB40</f>
        <v>10.122</v>
      </c>
      <c r="C27" s="24">
        <f>+[1]BDD!AC40</f>
        <v>10.782999999999999</v>
      </c>
      <c r="D27" s="24">
        <f>+[1]BDD!AD40</f>
        <v>13.34</v>
      </c>
      <c r="E27" s="24">
        <f>+[1]BDD!AE40</f>
        <v>12.959</v>
      </c>
      <c r="F27" s="24">
        <f>+[1]BDD!AF40</f>
        <v>11.984999999999999</v>
      </c>
      <c r="G27" s="24"/>
      <c r="H27" s="24"/>
      <c r="I27" s="24"/>
      <c r="J27" s="24"/>
      <c r="K27" s="24"/>
      <c r="L27" s="24"/>
      <c r="M27" s="24"/>
      <c r="N27" s="25">
        <f t="shared" si="5"/>
        <v>59.189000000000007</v>
      </c>
      <c r="Q27" s="15" t="str">
        <f t="shared" si="6"/>
        <v>Industrial</v>
      </c>
      <c r="R27" s="16">
        <f>+B27</f>
        <v>10.122</v>
      </c>
      <c r="S27" s="16">
        <f t="shared" si="4"/>
        <v>10.782999999999999</v>
      </c>
      <c r="T27" s="16">
        <f t="shared" si="4"/>
        <v>13.34</v>
      </c>
      <c r="U27" s="16">
        <f t="shared" si="4"/>
        <v>12.959</v>
      </c>
      <c r="V27" s="16">
        <f t="shared" si="4"/>
        <v>11.984999999999999</v>
      </c>
      <c r="W27" s="16"/>
      <c r="X27" s="16"/>
      <c r="Y27" s="16"/>
      <c r="Z27" s="16"/>
      <c r="AA27" s="16"/>
      <c r="AB27" s="16"/>
      <c r="AC27" s="16"/>
      <c r="AD27" s="25">
        <f t="shared" si="7"/>
        <v>59.189000000000007</v>
      </c>
    </row>
    <row r="28" spans="1:30" x14ac:dyDescent="0.25">
      <c r="A28" s="15" t="s">
        <v>22</v>
      </c>
      <c r="B28" s="24">
        <f>+[1]BDD!AB41</f>
        <v>92.680999999999997</v>
      </c>
      <c r="C28" s="24">
        <f>+[1]BDD!AC41</f>
        <v>84.504000000000005</v>
      </c>
      <c r="D28" s="24">
        <f>+[1]BDD!AD41</f>
        <v>92.680999999999997</v>
      </c>
      <c r="E28" s="24">
        <f>+[1]BDD!AE41</f>
        <v>89.691000000000003</v>
      </c>
      <c r="F28" s="24">
        <f>+[1]BDD!AF41</f>
        <v>95.153999999999996</v>
      </c>
      <c r="G28" s="24"/>
      <c r="H28" s="24"/>
      <c r="I28" s="24"/>
      <c r="J28" s="24"/>
      <c r="K28" s="24"/>
      <c r="L28" s="24"/>
      <c r="M28" s="24"/>
      <c r="N28" s="25">
        <f t="shared" si="5"/>
        <v>454.71100000000001</v>
      </c>
      <c r="Q28" s="15" t="str">
        <f t="shared" si="6"/>
        <v>Alumbrado Público</v>
      </c>
      <c r="R28" s="16">
        <f>+B28</f>
        <v>92.680999999999997</v>
      </c>
      <c r="S28" s="16">
        <f t="shared" si="4"/>
        <v>84.504000000000005</v>
      </c>
      <c r="T28" s="16">
        <f t="shared" si="4"/>
        <v>92.680999999999997</v>
      </c>
      <c r="U28" s="16">
        <f t="shared" si="4"/>
        <v>89.691000000000003</v>
      </c>
      <c r="V28" s="16">
        <f t="shared" si="4"/>
        <v>95.153999999999996</v>
      </c>
      <c r="W28" s="16"/>
      <c r="X28" s="16"/>
      <c r="Y28" s="16"/>
      <c r="Z28" s="16"/>
      <c r="AA28" s="16"/>
      <c r="AB28" s="16"/>
      <c r="AC28" s="16"/>
      <c r="AD28" s="25">
        <f t="shared" si="7"/>
        <v>454.71100000000001</v>
      </c>
    </row>
    <row r="29" spans="1:30" x14ac:dyDescent="0.25">
      <c r="A29" s="15" t="s">
        <v>23</v>
      </c>
      <c r="B29" s="24">
        <f>+[1]BDD!AB42</f>
        <v>45.085999999999999</v>
      </c>
      <c r="C29" s="24">
        <f>+[1]BDD!AC42</f>
        <v>42.679000000000002</v>
      </c>
      <c r="D29" s="24">
        <f>+[1]BDD!AD42</f>
        <v>42.969000000000001</v>
      </c>
      <c r="E29" s="24">
        <f>+[1]BDD!AE42</f>
        <v>51.430999999999997</v>
      </c>
      <c r="F29" s="24">
        <f>+[1]BDD!AF42</f>
        <v>52.124000000000002</v>
      </c>
      <c r="G29" s="24"/>
      <c r="H29" s="24"/>
      <c r="I29" s="24"/>
      <c r="J29" s="24"/>
      <c r="K29" s="24"/>
      <c r="L29" s="24"/>
      <c r="M29" s="24"/>
      <c r="N29" s="25">
        <f t="shared" si="5"/>
        <v>234.28900000000002</v>
      </c>
      <c r="Q29" s="15" t="str">
        <f t="shared" si="6"/>
        <v>Otros</v>
      </c>
      <c r="R29" s="16">
        <f>+B29</f>
        <v>45.085999999999999</v>
      </c>
      <c r="S29" s="16">
        <f t="shared" si="4"/>
        <v>42.679000000000002</v>
      </c>
      <c r="T29" s="16">
        <f t="shared" si="4"/>
        <v>42.969000000000001</v>
      </c>
      <c r="U29" s="16">
        <f t="shared" si="4"/>
        <v>51.430999999999997</v>
      </c>
      <c r="V29" s="16">
        <f t="shared" si="4"/>
        <v>52.124000000000002</v>
      </c>
      <c r="W29" s="16"/>
      <c r="X29" s="16"/>
      <c r="Y29" s="16"/>
      <c r="Z29" s="16"/>
      <c r="AA29" s="16"/>
      <c r="AB29" s="16"/>
      <c r="AC29" s="16"/>
      <c r="AD29" s="25">
        <f t="shared" si="7"/>
        <v>234.28900000000002</v>
      </c>
    </row>
    <row r="30" spans="1:30" x14ac:dyDescent="0.25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26"/>
      <c r="Q30" s="15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26"/>
    </row>
    <row r="31" spans="1:30" x14ac:dyDescent="0.25">
      <c r="A31" s="12" t="s">
        <v>18</v>
      </c>
      <c r="B31" s="19">
        <f t="shared" ref="B31:F31" si="8">SUM(B25:B29)</f>
        <v>754.18299999999999</v>
      </c>
      <c r="C31" s="19">
        <f t="shared" si="8"/>
        <v>700.77200000000005</v>
      </c>
      <c r="D31" s="19">
        <f t="shared" si="8"/>
        <v>707.37700000000007</v>
      </c>
      <c r="E31" s="19">
        <f t="shared" si="8"/>
        <v>756.524</v>
      </c>
      <c r="F31" s="19">
        <f t="shared" si="8"/>
        <v>758.57800000000009</v>
      </c>
      <c r="G31" s="19"/>
      <c r="H31" s="19"/>
      <c r="I31" s="19"/>
      <c r="J31" s="19"/>
      <c r="K31" s="19"/>
      <c r="L31" s="19"/>
      <c r="M31" s="19"/>
      <c r="N31" s="27">
        <f>SUM(B31:M31)</f>
        <v>3677.4339999999997</v>
      </c>
      <c r="Q31" s="12" t="s">
        <v>18</v>
      </c>
      <c r="R31" s="19">
        <f t="shared" ref="R31:V31" si="9">SUM(R25:R29)</f>
        <v>754.18299999999999</v>
      </c>
      <c r="S31" s="19">
        <f t="shared" si="9"/>
        <v>700.77200000000005</v>
      </c>
      <c r="T31" s="19">
        <f t="shared" si="9"/>
        <v>707.37700000000007</v>
      </c>
      <c r="U31" s="19">
        <f t="shared" si="9"/>
        <v>756.524</v>
      </c>
      <c r="V31" s="19">
        <f t="shared" si="9"/>
        <v>758.57800000000009</v>
      </c>
      <c r="W31" s="19"/>
      <c r="X31" s="19"/>
      <c r="Y31" s="19"/>
      <c r="Z31" s="19"/>
      <c r="AA31" s="19"/>
      <c r="AB31" s="19"/>
      <c r="AC31" s="28"/>
      <c r="AD31" s="27">
        <f>SUM(R31:AC31)</f>
        <v>3677.4339999999997</v>
      </c>
    </row>
    <row r="32" spans="1:30" x14ac:dyDescent="0.25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11"/>
      <c r="R32" s="11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11"/>
    </row>
    <row r="33" spans="1:42" x14ac:dyDescent="0.25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11"/>
      <c r="R33" s="11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11"/>
    </row>
    <row r="34" spans="1:42" x14ac:dyDescent="0.25">
      <c r="A34" s="8" t="s">
        <v>25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Q34" s="8" t="s">
        <v>25</v>
      </c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</row>
    <row r="35" spans="1:42" x14ac:dyDescent="0.25">
      <c r="A35" s="8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Q35" s="8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1:42" x14ac:dyDescent="0.25">
      <c r="A36" s="12" t="s">
        <v>5</v>
      </c>
      <c r="B36" s="13" t="s">
        <v>6</v>
      </c>
      <c r="C36" s="13" t="s">
        <v>7</v>
      </c>
      <c r="D36" s="13" t="s">
        <v>8</v>
      </c>
      <c r="E36" s="13" t="s">
        <v>9</v>
      </c>
      <c r="F36" s="13" t="s">
        <v>10</v>
      </c>
      <c r="G36" s="13" t="s">
        <v>11</v>
      </c>
      <c r="H36" s="13" t="s">
        <v>12</v>
      </c>
      <c r="I36" s="13" t="s">
        <v>13</v>
      </c>
      <c r="J36" s="13" t="s">
        <v>14</v>
      </c>
      <c r="K36" s="13" t="s">
        <v>15</v>
      </c>
      <c r="L36" s="13" t="s">
        <v>16</v>
      </c>
      <c r="M36" s="13" t="s">
        <v>17</v>
      </c>
      <c r="N36" s="14" t="s">
        <v>18</v>
      </c>
      <c r="Q36" s="12" t="s">
        <v>5</v>
      </c>
      <c r="R36" s="13" t="s">
        <v>6</v>
      </c>
      <c r="S36" s="13" t="s">
        <v>7</v>
      </c>
      <c r="T36" s="13" t="s">
        <v>8</v>
      </c>
      <c r="U36" s="13" t="s">
        <v>9</v>
      </c>
      <c r="V36" s="13" t="s">
        <v>10</v>
      </c>
      <c r="W36" s="13" t="s">
        <v>11</v>
      </c>
      <c r="X36" s="13" t="s">
        <v>12</v>
      </c>
      <c r="Y36" s="13" t="s">
        <v>13</v>
      </c>
      <c r="Z36" s="13" t="s">
        <v>14</v>
      </c>
      <c r="AA36" s="13" t="s">
        <v>15</v>
      </c>
      <c r="AB36" s="13" t="s">
        <v>16</v>
      </c>
      <c r="AC36" s="13" t="s">
        <v>17</v>
      </c>
      <c r="AD36" s="31" t="s">
        <v>18</v>
      </c>
    </row>
    <row r="37" spans="1:42" x14ac:dyDescent="0.25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7"/>
      <c r="Q37" s="15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26"/>
    </row>
    <row r="38" spans="1:42" x14ac:dyDescent="0.25">
      <c r="A38" s="15" t="s">
        <v>19</v>
      </c>
      <c r="B38" s="24">
        <f>[1]BDD!AB44/1000/0.87</f>
        <v>408.03533333333337</v>
      </c>
      <c r="C38" s="24">
        <f>[1]BDD!AC44/1000/0.87</f>
        <v>377.66417241379395</v>
      </c>
      <c r="D38" s="24">
        <f>[1]BDD!AD44/1000/0.87</f>
        <v>373.43535632184489</v>
      </c>
      <c r="E38" s="24">
        <f>[1]BDD!AE44/1000/0.87</f>
        <v>411.27586206896797</v>
      </c>
      <c r="F38" s="24">
        <f>[1]BDD!AF44/1000/0.87</f>
        <v>414.42114942531174</v>
      </c>
      <c r="G38" s="24"/>
      <c r="H38" s="24"/>
      <c r="I38" s="24"/>
      <c r="J38" s="24"/>
      <c r="K38" s="24"/>
      <c r="L38" s="24"/>
      <c r="M38" s="24"/>
      <c r="N38" s="25">
        <f>SUM(B38:M38)</f>
        <v>1984.831873563252</v>
      </c>
      <c r="Q38" s="15" t="str">
        <f>+A38</f>
        <v>Residencial</v>
      </c>
      <c r="R38" s="24">
        <f>+B38*0.87</f>
        <v>354.99074000000002</v>
      </c>
      <c r="S38" s="24">
        <f t="shared" ref="S38:V42" si="10">+C38*0.87</f>
        <v>328.56783000000075</v>
      </c>
      <c r="T38" s="24">
        <f t="shared" si="10"/>
        <v>324.88876000000505</v>
      </c>
      <c r="U38" s="24">
        <f t="shared" si="10"/>
        <v>357.81000000000211</v>
      </c>
      <c r="V38" s="24">
        <f t="shared" si="10"/>
        <v>360.54640000002121</v>
      </c>
      <c r="W38" s="24"/>
      <c r="X38" s="24"/>
      <c r="Y38" s="24"/>
      <c r="Z38" s="16"/>
      <c r="AA38" s="16"/>
      <c r="AB38" s="16"/>
      <c r="AC38" s="16"/>
      <c r="AD38" s="25">
        <f>SUM(R38:AC38)</f>
        <v>1726.8037300000292</v>
      </c>
    </row>
    <row r="39" spans="1:42" x14ac:dyDescent="0.25">
      <c r="A39" s="15" t="s">
        <v>20</v>
      </c>
      <c r="B39" s="24">
        <f>[1]BDD!AB45/1000/0.87</f>
        <v>249.54402298850573</v>
      </c>
      <c r="C39" s="24">
        <f>[1]BDD!AC45/1000/0.87</f>
        <v>234.3221149425278</v>
      </c>
      <c r="D39" s="24">
        <f>[1]BDD!AD45/1000/0.87</f>
        <v>238.30235632183917</v>
      </c>
      <c r="E39" s="24">
        <f>[1]BDD!AE45/1000/0.87</f>
        <v>248.43757471264377</v>
      </c>
      <c r="F39" s="24">
        <f>[1]BDD!AF45/1000/0.87</f>
        <v>247.66949425287427</v>
      </c>
      <c r="G39" s="24"/>
      <c r="H39" s="24"/>
      <c r="I39" s="24"/>
      <c r="J39" s="24"/>
      <c r="K39" s="24"/>
      <c r="L39" s="24"/>
      <c r="M39" s="24"/>
      <c r="N39" s="25">
        <f t="shared" ref="N39:N42" si="11">SUM(B39:M39)</f>
        <v>1218.2755632183907</v>
      </c>
      <c r="Q39" s="15" t="str">
        <f t="shared" ref="Q39:Q42" si="12">+A39</f>
        <v>General</v>
      </c>
      <c r="R39" s="24">
        <f>+B39*0.87</f>
        <v>217.10329999999999</v>
      </c>
      <c r="S39" s="24">
        <f t="shared" si="10"/>
        <v>203.86023999999918</v>
      </c>
      <c r="T39" s="24">
        <f t="shared" si="10"/>
        <v>207.32305000000008</v>
      </c>
      <c r="U39" s="24">
        <f t="shared" si="10"/>
        <v>216.14069000000006</v>
      </c>
      <c r="V39" s="24">
        <f t="shared" si="10"/>
        <v>215.47246000000061</v>
      </c>
      <c r="W39" s="24"/>
      <c r="X39" s="24"/>
      <c r="Y39" s="24"/>
      <c r="Z39" s="16"/>
      <c r="AA39" s="16"/>
      <c r="AB39" s="16"/>
      <c r="AC39" s="16"/>
      <c r="AD39" s="25">
        <f t="shared" ref="AD39:AD42" si="13">SUM(R39:AC39)</f>
        <v>1059.8997399999998</v>
      </c>
    </row>
    <row r="40" spans="1:42" x14ac:dyDescent="0.25">
      <c r="A40" s="15" t="s">
        <v>21</v>
      </c>
      <c r="B40" s="24">
        <f>[1]BDD!AB46/1000/0.87</f>
        <v>11.84251724137931</v>
      </c>
      <c r="C40" s="24">
        <f>[1]BDD!AC46/1000/0.87</f>
        <v>12.640873563218394</v>
      </c>
      <c r="D40" s="24">
        <f>[1]BDD!AD46/1000/0.87</f>
        <v>15.623218390804595</v>
      </c>
      <c r="E40" s="24">
        <f>[1]BDD!AE46/1000/0.87</f>
        <v>15.190367816091955</v>
      </c>
      <c r="F40" s="24">
        <f>[1]BDD!AF46/1000/0.87</f>
        <v>14.199482758620688</v>
      </c>
      <c r="G40" s="24"/>
      <c r="H40" s="24"/>
      <c r="I40" s="24"/>
      <c r="J40" s="24"/>
      <c r="K40" s="24"/>
      <c r="L40" s="24"/>
      <c r="M40" s="24"/>
      <c r="N40" s="25">
        <f t="shared" si="11"/>
        <v>69.496459770114939</v>
      </c>
      <c r="Q40" s="15" t="str">
        <f t="shared" si="12"/>
        <v>Industrial</v>
      </c>
      <c r="R40" s="24">
        <f>+B40*0.87</f>
        <v>10.302989999999999</v>
      </c>
      <c r="S40" s="24">
        <f t="shared" si="10"/>
        <v>10.997560000000002</v>
      </c>
      <c r="T40" s="24">
        <f t="shared" si="10"/>
        <v>13.592199999999998</v>
      </c>
      <c r="U40" s="24">
        <f t="shared" si="10"/>
        <v>13.215620000000001</v>
      </c>
      <c r="V40" s="24">
        <f t="shared" si="10"/>
        <v>12.353549999999998</v>
      </c>
      <c r="W40" s="24"/>
      <c r="X40" s="24"/>
      <c r="Y40" s="24"/>
      <c r="Z40" s="16"/>
      <c r="AA40" s="16"/>
      <c r="AB40" s="16"/>
      <c r="AC40" s="16"/>
      <c r="AD40" s="25">
        <f t="shared" si="13"/>
        <v>60.461919999999999</v>
      </c>
    </row>
    <row r="41" spans="1:42" x14ac:dyDescent="0.25">
      <c r="A41" s="15" t="s">
        <v>22</v>
      </c>
      <c r="B41" s="24">
        <f>[1]BDD!AB47/1000/0.87</f>
        <v>95.832149425287355</v>
      </c>
      <c r="C41" s="24">
        <f>[1]BDD!AC47/1000/0.87</f>
        <v>87.71514942528735</v>
      </c>
      <c r="D41" s="24">
        <f>[1]BDD!AD47/1000/0.87</f>
        <v>96.573597701149424</v>
      </c>
      <c r="E41" s="24">
        <f>[1]BDD!AE47/1000/0.87</f>
        <v>93.906482758620683</v>
      </c>
      <c r="F41" s="24">
        <f>[1]BDD!AF47/1000/0.87</f>
        <v>100.67293103448276</v>
      </c>
      <c r="G41" s="24"/>
      <c r="H41" s="24"/>
      <c r="I41" s="24"/>
      <c r="J41" s="24"/>
      <c r="K41" s="24"/>
      <c r="L41" s="24"/>
      <c r="M41" s="24"/>
      <c r="N41" s="25">
        <f t="shared" si="11"/>
        <v>474.70031034482759</v>
      </c>
      <c r="Q41" s="15" t="str">
        <f t="shared" si="12"/>
        <v>Alumbrado Público</v>
      </c>
      <c r="R41" s="24">
        <f>+B41*0.87</f>
        <v>83.37397</v>
      </c>
      <c r="S41" s="24">
        <f t="shared" si="10"/>
        <v>76.312179999999998</v>
      </c>
      <c r="T41" s="24">
        <f t="shared" si="10"/>
        <v>84.019030000000001</v>
      </c>
      <c r="U41" s="24">
        <f t="shared" si="10"/>
        <v>81.698639999999997</v>
      </c>
      <c r="V41" s="24">
        <f t="shared" si="10"/>
        <v>87.585449999999994</v>
      </c>
      <c r="W41" s="24"/>
      <c r="X41" s="24"/>
      <c r="Y41" s="24"/>
      <c r="Z41" s="16"/>
      <c r="AA41" s="16"/>
      <c r="AB41" s="16"/>
      <c r="AC41" s="16"/>
      <c r="AD41" s="25">
        <f t="shared" si="13"/>
        <v>412.98926999999998</v>
      </c>
    </row>
    <row r="42" spans="1:42" x14ac:dyDescent="0.25">
      <c r="A42" s="15" t="s">
        <v>23</v>
      </c>
      <c r="B42" s="24">
        <f>[1]BDD!AB48/1000/0.87</f>
        <v>37.601724137931036</v>
      </c>
      <c r="C42" s="24">
        <f>[1]BDD!AC48/1000/0.87</f>
        <v>35.679643678160915</v>
      </c>
      <c r="D42" s="24">
        <f>[1]BDD!AD48/1000/0.87</f>
        <v>36.093965517241379</v>
      </c>
      <c r="E42" s="24">
        <f>[1]BDD!AE48/1000/0.87</f>
        <v>43.407770114942529</v>
      </c>
      <c r="F42" s="24">
        <f>[1]BDD!AF48/1000/0.87</f>
        <v>44.409666666666666</v>
      </c>
      <c r="G42" s="24"/>
      <c r="H42" s="24"/>
      <c r="I42" s="24"/>
      <c r="J42" s="24"/>
      <c r="K42" s="24"/>
      <c r="L42" s="24"/>
      <c r="M42" s="24"/>
      <c r="N42" s="25">
        <f t="shared" si="11"/>
        <v>197.1927701149425</v>
      </c>
      <c r="Q42" s="15" t="str">
        <f t="shared" si="12"/>
        <v>Otros</v>
      </c>
      <c r="R42" s="24">
        <f>+B42*0.87</f>
        <v>32.713500000000003</v>
      </c>
      <c r="S42" s="24">
        <f t="shared" si="10"/>
        <v>31.041289999999996</v>
      </c>
      <c r="T42" s="24">
        <f t="shared" si="10"/>
        <v>31.40175</v>
      </c>
      <c r="U42" s="24">
        <f t="shared" si="10"/>
        <v>37.764760000000003</v>
      </c>
      <c r="V42" s="24">
        <f t="shared" si="10"/>
        <v>38.636409999999998</v>
      </c>
      <c r="W42" s="24"/>
      <c r="X42" s="24"/>
      <c r="Y42" s="24"/>
      <c r="Z42" s="16"/>
      <c r="AA42" s="16"/>
      <c r="AB42" s="16"/>
      <c r="AC42" s="16"/>
      <c r="AD42" s="25">
        <f t="shared" si="13"/>
        <v>171.55770999999999</v>
      </c>
    </row>
    <row r="43" spans="1:42" x14ac:dyDescent="0.25">
      <c r="A43" s="15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6"/>
      <c r="Q43" s="15"/>
      <c r="R43" s="24"/>
      <c r="S43" s="24"/>
      <c r="T43" s="24"/>
      <c r="U43" s="24"/>
      <c r="V43" s="24"/>
      <c r="W43" s="24"/>
      <c r="X43" s="24"/>
      <c r="Y43" s="24"/>
      <c r="Z43" s="16"/>
      <c r="AA43" s="16"/>
      <c r="AB43" s="16"/>
      <c r="AC43" s="16"/>
      <c r="AD43" s="26"/>
    </row>
    <row r="44" spans="1:42" x14ac:dyDescent="0.25">
      <c r="A44" s="12" t="s">
        <v>18</v>
      </c>
      <c r="B44" s="28">
        <f t="shared" ref="B44:F44" si="14">SUM(B38:B42)</f>
        <v>802.85574712643677</v>
      </c>
      <c r="C44" s="28">
        <f t="shared" si="14"/>
        <v>748.02195402298844</v>
      </c>
      <c r="D44" s="28">
        <f t="shared" si="14"/>
        <v>760.02849425287945</v>
      </c>
      <c r="E44" s="28">
        <f t="shared" si="14"/>
        <v>812.21805747126689</v>
      </c>
      <c r="F44" s="28">
        <f t="shared" si="14"/>
        <v>821.37272413795608</v>
      </c>
      <c r="G44" s="28"/>
      <c r="H44" s="28"/>
      <c r="I44" s="28"/>
      <c r="J44" s="28"/>
      <c r="K44" s="28"/>
      <c r="L44" s="28"/>
      <c r="M44" s="28"/>
      <c r="N44" s="27">
        <f>SUM(B44:M44)</f>
        <v>3944.4969770115276</v>
      </c>
      <c r="Q44" s="12" t="s">
        <v>18</v>
      </c>
      <c r="R44" s="28">
        <f t="shared" ref="R44:V44" si="15">SUM(R38:R42)</f>
        <v>698.48449999999991</v>
      </c>
      <c r="S44" s="28">
        <f t="shared" si="15"/>
        <v>650.77909999999997</v>
      </c>
      <c r="T44" s="28">
        <f t="shared" si="15"/>
        <v>661.22479000000521</v>
      </c>
      <c r="U44" s="28">
        <f t="shared" si="15"/>
        <v>706.62971000000209</v>
      </c>
      <c r="V44" s="28">
        <f t="shared" si="15"/>
        <v>714.59427000002188</v>
      </c>
      <c r="W44" s="28"/>
      <c r="X44" s="28"/>
      <c r="Y44" s="28"/>
      <c r="Z44" s="19"/>
      <c r="AA44" s="19"/>
      <c r="AB44" s="19"/>
      <c r="AC44" s="19"/>
      <c r="AD44" s="27">
        <f>SUM(R44:AC44)</f>
        <v>3431.7123700000288</v>
      </c>
    </row>
    <row r="45" spans="1:42" x14ac:dyDescent="0.25">
      <c r="A45" s="9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11"/>
      <c r="P45" s="11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>
        <f>+AD44/0.87</f>
        <v>3944.4969770115276</v>
      </c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</row>
    <row r="46" spans="1:42" x14ac:dyDescent="0.2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</row>
    <row r="47" spans="1:42" x14ac:dyDescent="0.25">
      <c r="A47" s="8" t="s">
        <v>26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Q47" s="8" t="s">
        <v>26</v>
      </c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</row>
    <row r="48" spans="1:42" x14ac:dyDescent="0.2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</row>
    <row r="49" spans="1:30" x14ac:dyDescent="0.25">
      <c r="A49" s="12" t="s">
        <v>5</v>
      </c>
      <c r="B49" s="13" t="s">
        <v>6</v>
      </c>
      <c r="C49" s="13" t="s">
        <v>7</v>
      </c>
      <c r="D49" s="13" t="s">
        <v>8</v>
      </c>
      <c r="E49" s="13" t="s">
        <v>9</v>
      </c>
      <c r="F49" s="13" t="s">
        <v>10</v>
      </c>
      <c r="G49" s="13" t="s">
        <v>11</v>
      </c>
      <c r="H49" s="13" t="s">
        <v>12</v>
      </c>
      <c r="I49" s="13" t="s">
        <v>13</v>
      </c>
      <c r="J49" s="13" t="s">
        <v>14</v>
      </c>
      <c r="K49" s="13" t="s">
        <v>15</v>
      </c>
      <c r="L49" s="13" t="s">
        <v>16</v>
      </c>
      <c r="M49" s="13" t="s">
        <v>17</v>
      </c>
      <c r="N49" s="14" t="s">
        <v>18</v>
      </c>
      <c r="Q49" s="12" t="s">
        <v>5</v>
      </c>
      <c r="R49" s="13" t="s">
        <v>6</v>
      </c>
      <c r="S49" s="13" t="s">
        <v>7</v>
      </c>
      <c r="T49" s="13" t="s">
        <v>8</v>
      </c>
      <c r="U49" s="13" t="s">
        <v>9</v>
      </c>
      <c r="V49" s="13" t="s">
        <v>10</v>
      </c>
      <c r="W49" s="13" t="s">
        <v>11</v>
      </c>
      <c r="X49" s="13" t="s">
        <v>12</v>
      </c>
      <c r="Y49" s="13" t="s">
        <v>13</v>
      </c>
      <c r="Z49" s="13" t="s">
        <v>14</v>
      </c>
      <c r="AA49" s="13" t="s">
        <v>15</v>
      </c>
      <c r="AB49" s="13" t="s">
        <v>16</v>
      </c>
      <c r="AC49" s="13" t="s">
        <v>17</v>
      </c>
      <c r="AD49" s="14" t="s">
        <v>18</v>
      </c>
    </row>
    <row r="50" spans="1:30" x14ac:dyDescent="0.25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7"/>
      <c r="Q50" s="15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7"/>
    </row>
    <row r="51" spans="1:30" x14ac:dyDescent="0.25">
      <c r="A51" s="15" t="s">
        <v>19</v>
      </c>
      <c r="B51" s="32">
        <f t="shared" ref="B51:C55" si="16">+B38/B$84</f>
        <v>58.625766283524911</v>
      </c>
      <c r="C51" s="32">
        <f t="shared" si="16"/>
        <v>54.262093737614073</v>
      </c>
      <c r="D51" s="32">
        <f>+D38/D$84</f>
        <v>53.654505218655878</v>
      </c>
      <c r="E51" s="32">
        <f t="shared" ref="E51:F55" si="17">+E38/E$84</f>
        <v>59.091359492667813</v>
      </c>
      <c r="F51" s="32">
        <f t="shared" si="17"/>
        <v>59.543268595590767</v>
      </c>
      <c r="G51" s="32"/>
      <c r="H51" s="32"/>
      <c r="I51" s="32"/>
      <c r="J51" s="32"/>
      <c r="K51" s="32"/>
      <c r="L51" s="32"/>
      <c r="M51" s="32"/>
      <c r="N51" s="25">
        <f>SUM(B51:M51)</f>
        <v>285.17699332805341</v>
      </c>
      <c r="Q51" s="15" t="str">
        <f>+A51</f>
        <v>Residencial</v>
      </c>
      <c r="R51" s="24">
        <f>+R38/R$84</f>
        <v>51.004416666666671</v>
      </c>
      <c r="S51" s="24">
        <f t="shared" ref="S51:V51" si="18">+S38/S$84</f>
        <v>47.208021551724244</v>
      </c>
      <c r="T51" s="24">
        <f t="shared" si="18"/>
        <v>46.679419540230612</v>
      </c>
      <c r="U51" s="24">
        <f t="shared" si="18"/>
        <v>51.409482758620996</v>
      </c>
      <c r="V51" s="24">
        <f t="shared" si="18"/>
        <v>51.802643678163967</v>
      </c>
      <c r="W51" s="24"/>
      <c r="X51" s="24"/>
      <c r="Y51" s="24"/>
      <c r="Z51" s="24"/>
      <c r="AA51" s="24"/>
      <c r="AB51" s="24"/>
      <c r="AC51" s="24"/>
      <c r="AD51" s="25">
        <f>SUM(R51:AC51)</f>
        <v>248.1039841954065</v>
      </c>
    </row>
    <row r="52" spans="1:30" x14ac:dyDescent="0.25">
      <c r="A52" s="15" t="s">
        <v>20</v>
      </c>
      <c r="B52" s="32">
        <f t="shared" si="16"/>
        <v>35.854026291451973</v>
      </c>
      <c r="C52" s="32">
        <f t="shared" si="16"/>
        <v>33.666970537719514</v>
      </c>
      <c r="D52" s="32">
        <f>+D39/D$84</f>
        <v>34.238844299114824</v>
      </c>
      <c r="E52" s="32">
        <f t="shared" si="17"/>
        <v>35.695053838023533</v>
      </c>
      <c r="F52" s="32">
        <f t="shared" si="17"/>
        <v>35.584697450125617</v>
      </c>
      <c r="G52" s="32"/>
      <c r="H52" s="32"/>
      <c r="I52" s="32"/>
      <c r="J52" s="32"/>
      <c r="K52" s="32"/>
      <c r="L52" s="32"/>
      <c r="M52" s="32"/>
      <c r="N52" s="25">
        <f t="shared" ref="N52:N55" si="19">SUM(B52:M52)</f>
        <v>175.03959241643545</v>
      </c>
      <c r="Q52" s="15" t="str">
        <f t="shared" ref="Q52:Q55" si="20">+A52</f>
        <v>General</v>
      </c>
      <c r="R52" s="24">
        <f t="shared" ref="R52:V55" si="21">+R39/R$84</f>
        <v>31.193002873563216</v>
      </c>
      <c r="S52" s="24">
        <f t="shared" si="21"/>
        <v>29.290264367815976</v>
      </c>
      <c r="T52" s="24">
        <f t="shared" si="21"/>
        <v>29.787794540229896</v>
      </c>
      <c r="U52" s="24">
        <f t="shared" si="21"/>
        <v>31.054696839080471</v>
      </c>
      <c r="V52" s="24">
        <f t="shared" si="21"/>
        <v>30.958686781609284</v>
      </c>
      <c r="W52" s="24"/>
      <c r="X52" s="24"/>
      <c r="Y52" s="24"/>
      <c r="Z52" s="24"/>
      <c r="AA52" s="24"/>
      <c r="AB52" s="24"/>
      <c r="AC52" s="24"/>
      <c r="AD52" s="25">
        <f t="shared" ref="AD52:AD55" si="22">SUM(R52:AC52)</f>
        <v>152.28444540229884</v>
      </c>
    </row>
    <row r="53" spans="1:30" x14ac:dyDescent="0.25">
      <c r="A53" s="15" t="s">
        <v>21</v>
      </c>
      <c r="B53" s="32">
        <f t="shared" si="16"/>
        <v>1.7015110978993262</v>
      </c>
      <c r="C53" s="32">
        <f t="shared" si="16"/>
        <v>1.8162174659796544</v>
      </c>
      <c r="D53" s="32">
        <f>+D40/D$84</f>
        <v>2.2447152860351429</v>
      </c>
      <c r="E53" s="32">
        <f t="shared" si="17"/>
        <v>2.1825241115074649</v>
      </c>
      <c r="F53" s="32">
        <f t="shared" si="17"/>
        <v>2.0401555687673403</v>
      </c>
      <c r="G53" s="32"/>
      <c r="H53" s="32"/>
      <c r="I53" s="32"/>
      <c r="J53" s="32"/>
      <c r="K53" s="32"/>
      <c r="L53" s="32"/>
      <c r="M53" s="32"/>
      <c r="N53" s="25">
        <f t="shared" si="19"/>
        <v>9.985123530188929</v>
      </c>
      <c r="Q53" s="15" t="str">
        <f t="shared" si="20"/>
        <v>Industrial</v>
      </c>
      <c r="R53" s="24">
        <f t="shared" si="21"/>
        <v>1.4803146551724138</v>
      </c>
      <c r="S53" s="24">
        <f t="shared" si="21"/>
        <v>1.5801091954022992</v>
      </c>
      <c r="T53" s="24">
        <f t="shared" si="21"/>
        <v>1.9529022988505744</v>
      </c>
      <c r="U53" s="24">
        <f t="shared" si="21"/>
        <v>1.8987959770114944</v>
      </c>
      <c r="V53" s="24">
        <f t="shared" si="21"/>
        <v>1.774935344827586</v>
      </c>
      <c r="W53" s="24"/>
      <c r="X53" s="24"/>
      <c r="Y53" s="24"/>
      <c r="Z53" s="24"/>
      <c r="AA53" s="24"/>
      <c r="AB53" s="24"/>
      <c r="AC53" s="24"/>
      <c r="AD53" s="25">
        <f t="shared" si="22"/>
        <v>8.6870574712643673</v>
      </c>
    </row>
    <row r="54" spans="1:30" x14ac:dyDescent="0.25">
      <c r="A54" s="15" t="s">
        <v>22</v>
      </c>
      <c r="B54" s="32">
        <f t="shared" si="16"/>
        <v>13.768986986391861</v>
      </c>
      <c r="C54" s="32">
        <f t="shared" si="16"/>
        <v>12.602751354207953</v>
      </c>
      <c r="D54" s="32">
        <f>+D41/D$84</f>
        <v>13.875516911084688</v>
      </c>
      <c r="E54" s="32">
        <f t="shared" si="17"/>
        <v>13.492310741181132</v>
      </c>
      <c r="F54" s="32">
        <f t="shared" si="17"/>
        <v>14.46450158541419</v>
      </c>
      <c r="G54" s="32"/>
      <c r="H54" s="32"/>
      <c r="I54" s="32"/>
      <c r="J54" s="32"/>
      <c r="K54" s="32"/>
      <c r="L54" s="32"/>
      <c r="M54" s="32"/>
      <c r="N54" s="25">
        <f t="shared" si="19"/>
        <v>68.204067578279819</v>
      </c>
      <c r="Q54" s="15" t="str">
        <f t="shared" si="20"/>
        <v>Alumbrado Público</v>
      </c>
      <c r="R54" s="24">
        <f t="shared" si="21"/>
        <v>11.979018678160919</v>
      </c>
      <c r="S54" s="24">
        <f t="shared" si="21"/>
        <v>10.964393678160919</v>
      </c>
      <c r="T54" s="24">
        <f t="shared" si="21"/>
        <v>12.071699712643678</v>
      </c>
      <c r="U54" s="24">
        <f t="shared" si="21"/>
        <v>11.738310344827585</v>
      </c>
      <c r="V54" s="24">
        <f t="shared" si="21"/>
        <v>12.584116379310345</v>
      </c>
      <c r="W54" s="24"/>
      <c r="X54" s="24"/>
      <c r="Y54" s="24"/>
      <c r="Z54" s="24"/>
      <c r="AA54" s="24"/>
      <c r="AB54" s="24"/>
      <c r="AC54" s="24"/>
      <c r="AD54" s="25">
        <f t="shared" si="22"/>
        <v>59.337538793103448</v>
      </c>
    </row>
    <row r="55" spans="1:30" x14ac:dyDescent="0.25">
      <c r="A55" s="15" t="s">
        <v>23</v>
      </c>
      <c r="B55" s="32">
        <f t="shared" si="16"/>
        <v>5.4025465715418157</v>
      </c>
      <c r="C55" s="32">
        <f t="shared" si="16"/>
        <v>5.1263855859426606</v>
      </c>
      <c r="D55" s="32">
        <f>+D42/D$84</f>
        <v>5.1859145858105427</v>
      </c>
      <c r="E55" s="32">
        <f t="shared" si="17"/>
        <v>6.2367485797331224</v>
      </c>
      <c r="F55" s="32">
        <f t="shared" si="17"/>
        <v>6.3806992337164754</v>
      </c>
      <c r="G55" s="32"/>
      <c r="H55" s="32"/>
      <c r="I55" s="32"/>
      <c r="J55" s="32"/>
      <c r="K55" s="32"/>
      <c r="L55" s="32"/>
      <c r="M55" s="32"/>
      <c r="N55" s="25">
        <f t="shared" si="19"/>
        <v>28.332294556744621</v>
      </c>
      <c r="Q55" s="15" t="str">
        <f t="shared" si="20"/>
        <v>Otros</v>
      </c>
      <c r="R55" s="24">
        <f t="shared" si="21"/>
        <v>4.7002155172413795</v>
      </c>
      <c r="S55" s="24">
        <f t="shared" si="21"/>
        <v>4.4599554597701143</v>
      </c>
      <c r="T55" s="24">
        <f t="shared" si="21"/>
        <v>4.5117456896551724</v>
      </c>
      <c r="U55" s="24">
        <f t="shared" si="21"/>
        <v>5.4259712643678162</v>
      </c>
      <c r="V55" s="24">
        <f t="shared" si="21"/>
        <v>5.5512083333333333</v>
      </c>
      <c r="W55" s="24"/>
      <c r="X55" s="24"/>
      <c r="Y55" s="24"/>
      <c r="Z55" s="24"/>
      <c r="AA55" s="24"/>
      <c r="AB55" s="24"/>
      <c r="AC55" s="24"/>
      <c r="AD55" s="25">
        <f t="shared" si="22"/>
        <v>24.649096264367813</v>
      </c>
    </row>
    <row r="56" spans="1:30" x14ac:dyDescent="0.25">
      <c r="A56" s="15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26"/>
      <c r="Q56" s="15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6"/>
    </row>
    <row r="57" spans="1:30" x14ac:dyDescent="0.25">
      <c r="A57" s="12" t="s">
        <v>18</v>
      </c>
      <c r="B57" s="19">
        <f t="shared" ref="B57:F57" si="23">SUM(B51:B55)</f>
        <v>115.3528372308099</v>
      </c>
      <c r="C57" s="19">
        <f t="shared" si="23"/>
        <v>107.47441868146385</v>
      </c>
      <c r="D57" s="19">
        <f t="shared" si="23"/>
        <v>109.19949630070107</v>
      </c>
      <c r="E57" s="19">
        <f t="shared" si="23"/>
        <v>116.69799676311305</v>
      </c>
      <c r="F57" s="19">
        <f t="shared" si="23"/>
        <v>118.01332243361439</v>
      </c>
      <c r="G57" s="19"/>
      <c r="H57" s="19"/>
      <c r="I57" s="19"/>
      <c r="J57" s="19"/>
      <c r="K57" s="19"/>
      <c r="L57" s="19"/>
      <c r="M57" s="19"/>
      <c r="N57" s="27">
        <f>SUM(B57:M57)</f>
        <v>566.73807140970223</v>
      </c>
      <c r="Q57" s="12" t="s">
        <v>18</v>
      </c>
      <c r="R57" s="28">
        <f t="shared" ref="R57:V57" si="24">SUM(R51:R55)</f>
        <v>100.3569683908046</v>
      </c>
      <c r="S57" s="28">
        <f t="shared" si="24"/>
        <v>93.502744252873555</v>
      </c>
      <c r="T57" s="28">
        <f t="shared" si="24"/>
        <v>95.003561781609932</v>
      </c>
      <c r="U57" s="28">
        <f t="shared" si="24"/>
        <v>101.52725718390836</v>
      </c>
      <c r="V57" s="28">
        <f t="shared" si="24"/>
        <v>102.67159051724451</v>
      </c>
      <c r="W57" s="28"/>
      <c r="X57" s="28"/>
      <c r="Y57" s="28"/>
      <c r="Z57" s="28"/>
      <c r="AA57" s="28"/>
      <c r="AB57" s="28"/>
      <c r="AC57" s="28"/>
      <c r="AD57" s="27">
        <f>SUM(R57:AC57)</f>
        <v>493.06212212644095</v>
      </c>
    </row>
    <row r="58" spans="1:30" x14ac:dyDescent="0.2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</row>
    <row r="59" spans="1:30" x14ac:dyDescent="0.25">
      <c r="A59" s="8" t="s">
        <v>27</v>
      </c>
      <c r="B59" s="11"/>
      <c r="C59" s="11"/>
      <c r="D59" s="11"/>
      <c r="E59" s="11"/>
      <c r="F59" s="11"/>
      <c r="G59" s="11"/>
      <c r="H59" s="29"/>
      <c r="I59" s="11"/>
      <c r="J59" s="11"/>
      <c r="K59" s="11"/>
      <c r="L59" s="11"/>
      <c r="M59" s="11"/>
      <c r="N59" s="11"/>
      <c r="Q59" s="8" t="s">
        <v>28</v>
      </c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</row>
    <row r="60" spans="1:30" x14ac:dyDescent="0.2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</row>
    <row r="61" spans="1:30" x14ac:dyDescent="0.25">
      <c r="A61" s="12" t="s">
        <v>5</v>
      </c>
      <c r="B61" s="13" t="s">
        <v>6</v>
      </c>
      <c r="C61" s="13" t="s">
        <v>7</v>
      </c>
      <c r="D61" s="13" t="s">
        <v>8</v>
      </c>
      <c r="E61" s="13" t="s">
        <v>9</v>
      </c>
      <c r="F61" s="13" t="s">
        <v>10</v>
      </c>
      <c r="G61" s="13" t="s">
        <v>11</v>
      </c>
      <c r="H61" s="13" t="s">
        <v>12</v>
      </c>
      <c r="I61" s="13" t="s">
        <v>13</v>
      </c>
      <c r="J61" s="13" t="s">
        <v>14</v>
      </c>
      <c r="K61" s="13" t="s">
        <v>15</v>
      </c>
      <c r="L61" s="13" t="s">
        <v>16</v>
      </c>
      <c r="M61" s="13" t="s">
        <v>17</v>
      </c>
      <c r="N61" s="14" t="s">
        <v>18</v>
      </c>
      <c r="Q61" s="12" t="s">
        <v>5</v>
      </c>
      <c r="R61" s="13" t="s">
        <v>6</v>
      </c>
      <c r="S61" s="13" t="s">
        <v>7</v>
      </c>
      <c r="T61" s="13" t="s">
        <v>8</v>
      </c>
      <c r="U61" s="13" t="s">
        <v>9</v>
      </c>
      <c r="V61" s="13" t="s">
        <v>10</v>
      </c>
      <c r="W61" s="13" t="s">
        <v>11</v>
      </c>
      <c r="X61" s="13" t="s">
        <v>12</v>
      </c>
      <c r="Y61" s="13" t="s">
        <v>13</v>
      </c>
      <c r="Z61" s="13" t="s">
        <v>14</v>
      </c>
      <c r="AA61" s="13" t="s">
        <v>15</v>
      </c>
      <c r="AB61" s="13" t="s">
        <v>16</v>
      </c>
      <c r="AC61" s="13" t="s">
        <v>17</v>
      </c>
      <c r="AD61" s="14" t="s">
        <v>18</v>
      </c>
    </row>
    <row r="62" spans="1:30" x14ac:dyDescent="0.25">
      <c r="A62" s="15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7"/>
      <c r="Q62" s="15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7"/>
    </row>
    <row r="63" spans="1:30" x14ac:dyDescent="0.25">
      <c r="A63" s="15" t="s">
        <v>19</v>
      </c>
      <c r="B63" s="24">
        <f t="shared" ref="B63:N67" si="25">+B38/B25*100</f>
        <v>94.408041881457223</v>
      </c>
      <c r="C63" s="24">
        <f t="shared" si="25"/>
        <v>94.498493038624687</v>
      </c>
      <c r="D63" s="24">
        <f t="shared" si="25"/>
        <v>94.94634191731879</v>
      </c>
      <c r="E63" s="33">
        <f t="shared" si="25"/>
        <v>95.34465931211686</v>
      </c>
      <c r="F63" s="33">
        <f t="shared" si="25"/>
        <v>96.156076137923037</v>
      </c>
      <c r="G63" s="33"/>
      <c r="H63" s="24"/>
      <c r="I63" s="24"/>
      <c r="J63" s="24"/>
      <c r="K63" s="24"/>
      <c r="L63" s="24"/>
      <c r="M63" s="24"/>
      <c r="N63" s="25">
        <f t="shared" si="25"/>
        <v>95.081219823562805</v>
      </c>
      <c r="Q63" s="15" t="str">
        <f>+A63</f>
        <v>Residencial</v>
      </c>
      <c r="R63" s="24">
        <f>+R38/R25*100</f>
        <v>82.13499643686778</v>
      </c>
      <c r="S63" s="24">
        <f>+S38/S25*100</f>
        <v>82.213688943603486</v>
      </c>
      <c r="T63" s="24">
        <f>+T38/T25*100</f>
        <v>82.603317468067345</v>
      </c>
      <c r="U63" s="24">
        <f t="shared" ref="U63:AD63" si="26">+U38/U25*100</f>
        <v>82.949853601541662</v>
      </c>
      <c r="V63" s="24">
        <f t="shared" si="26"/>
        <v>83.655786239993049</v>
      </c>
      <c r="W63" s="24"/>
      <c r="X63" s="24"/>
      <c r="Y63" s="24"/>
      <c r="Z63" s="24"/>
      <c r="AA63" s="24"/>
      <c r="AB63" s="24"/>
      <c r="AC63" s="24"/>
      <c r="AD63" s="25">
        <f t="shared" si="26"/>
        <v>82.720661246499645</v>
      </c>
    </row>
    <row r="64" spans="1:30" x14ac:dyDescent="0.25">
      <c r="A64" s="15" t="s">
        <v>20</v>
      </c>
      <c r="B64" s="24">
        <f t="shared" si="25"/>
        <v>143.34196277127103</v>
      </c>
      <c r="C64" s="24">
        <f t="shared" si="25"/>
        <v>143.61932821092077</v>
      </c>
      <c r="D64" s="24">
        <f t="shared" si="25"/>
        <v>144.36005229249687</v>
      </c>
      <c r="E64" s="24">
        <f t="shared" si="25"/>
        <v>145.21210076373507</v>
      </c>
      <c r="F64" s="24">
        <f t="shared" si="25"/>
        <v>147.13592843267821</v>
      </c>
      <c r="G64" s="24"/>
      <c r="H64" s="24"/>
      <c r="I64" s="24"/>
      <c r="J64" s="24"/>
      <c r="K64" s="24"/>
      <c r="L64" s="24"/>
      <c r="M64" s="24"/>
      <c r="N64" s="25">
        <f t="shared" si="25"/>
        <v>144.73420469654758</v>
      </c>
      <c r="Q64" s="15" t="str">
        <f t="shared" ref="Q64:Q67" si="27">+A64</f>
        <v>General</v>
      </c>
      <c r="R64" s="24">
        <f t="shared" ref="R64:AD67" si="28">+R39/R26*100</f>
        <v>124.70750761100579</v>
      </c>
      <c r="S64" s="24">
        <f t="shared" si="28"/>
        <v>124.94881554350108</v>
      </c>
      <c r="T64" s="24">
        <f t="shared" si="28"/>
        <v>125.59324549447226</v>
      </c>
      <c r="U64" s="24">
        <f t="shared" si="28"/>
        <v>126.33452766444948</v>
      </c>
      <c r="V64" s="24">
        <f t="shared" si="28"/>
        <v>128.00825773643004</v>
      </c>
      <c r="W64" s="24"/>
      <c r="X64" s="24"/>
      <c r="Y64" s="24"/>
      <c r="Z64" s="24"/>
      <c r="AA64" s="24"/>
      <c r="AB64" s="24"/>
      <c r="AC64" s="24"/>
      <c r="AD64" s="25">
        <f t="shared" si="28"/>
        <v>125.91875808599637</v>
      </c>
    </row>
    <row r="65" spans="1:30" x14ac:dyDescent="0.25">
      <c r="A65" s="15" t="s">
        <v>21</v>
      </c>
      <c r="B65" s="24">
        <f t="shared" si="25"/>
        <v>116.99779926278711</v>
      </c>
      <c r="C65" s="24">
        <f t="shared" si="25"/>
        <v>117.22965374402665</v>
      </c>
      <c r="D65" s="24">
        <f t="shared" si="25"/>
        <v>117.115580140964</v>
      </c>
      <c r="E65" s="24">
        <f t="shared" si="25"/>
        <v>117.21867286126981</v>
      </c>
      <c r="F65" s="24">
        <f t="shared" si="25"/>
        <v>118.47711938774042</v>
      </c>
      <c r="G65" s="24"/>
      <c r="H65" s="24"/>
      <c r="I65" s="24"/>
      <c r="J65" s="24"/>
      <c r="K65" s="24"/>
      <c r="L65" s="24"/>
      <c r="M65" s="24"/>
      <c r="N65" s="25">
        <f t="shared" si="25"/>
        <v>117.41448541133477</v>
      </c>
      <c r="Q65" s="15" t="str">
        <f t="shared" si="27"/>
        <v>Industrial</v>
      </c>
      <c r="R65" s="24">
        <f t="shared" si="28"/>
        <v>101.78808535862478</v>
      </c>
      <c r="S65" s="24">
        <f t="shared" si="28"/>
        <v>101.98979875730319</v>
      </c>
      <c r="T65" s="24">
        <f t="shared" si="28"/>
        <v>101.89055472263865</v>
      </c>
      <c r="U65" s="24">
        <f t="shared" si="28"/>
        <v>101.98024538930474</v>
      </c>
      <c r="V65" s="24">
        <f t="shared" si="28"/>
        <v>103.07509386733416</v>
      </c>
      <c r="W65" s="24"/>
      <c r="X65" s="24"/>
      <c r="Y65" s="24"/>
      <c r="Z65" s="24"/>
      <c r="AA65" s="24"/>
      <c r="AB65" s="24"/>
      <c r="AC65" s="24"/>
      <c r="AD65" s="25">
        <f t="shared" si="28"/>
        <v>102.15060230786123</v>
      </c>
    </row>
    <row r="66" spans="1:30" x14ac:dyDescent="0.25">
      <c r="A66" s="15" t="s">
        <v>22</v>
      </c>
      <c r="B66" s="24">
        <f t="shared" si="25"/>
        <v>103.39999506402322</v>
      </c>
      <c r="C66" s="24">
        <f t="shared" si="25"/>
        <v>103.79999695314702</v>
      </c>
      <c r="D66" s="24">
        <f t="shared" si="25"/>
        <v>104.19999536167006</v>
      </c>
      <c r="E66" s="24">
        <f t="shared" si="25"/>
        <v>104.70000642051119</v>
      </c>
      <c r="F66" s="24">
        <f t="shared" si="25"/>
        <v>105.79999898531094</v>
      </c>
      <c r="G66" s="24"/>
      <c r="H66" s="24"/>
      <c r="I66" s="24"/>
      <c r="J66" s="24"/>
      <c r="K66" s="24"/>
      <c r="L66" s="24"/>
      <c r="M66" s="33"/>
      <c r="N66" s="25">
        <f t="shared" si="25"/>
        <v>104.39604723545892</v>
      </c>
      <c r="Q66" s="15" t="str">
        <f t="shared" si="27"/>
        <v>Alumbrado Público</v>
      </c>
      <c r="R66" s="24">
        <f t="shared" si="28"/>
        <v>89.957995705700199</v>
      </c>
      <c r="S66" s="24">
        <f t="shared" si="28"/>
        <v>90.305997349237899</v>
      </c>
      <c r="T66" s="24">
        <f t="shared" si="28"/>
        <v>90.65399596465295</v>
      </c>
      <c r="U66" s="24">
        <f t="shared" si="28"/>
        <v>91.089005585844731</v>
      </c>
      <c r="V66" s="24">
        <f t="shared" si="28"/>
        <v>92.045999117220504</v>
      </c>
      <c r="W66" s="24"/>
      <c r="X66" s="24"/>
      <c r="Y66" s="24"/>
      <c r="Z66" s="24"/>
      <c r="AA66" s="24"/>
      <c r="AB66" s="24"/>
      <c r="AC66" s="24"/>
      <c r="AD66" s="25">
        <f t="shared" si="28"/>
        <v>90.824561094849244</v>
      </c>
    </row>
    <row r="67" spans="1:30" x14ac:dyDescent="0.25">
      <c r="A67" s="15" t="s">
        <v>23</v>
      </c>
      <c r="B67" s="24">
        <f t="shared" si="25"/>
        <v>83.400000305928756</v>
      </c>
      <c r="C67" s="24">
        <f t="shared" si="25"/>
        <v>83.599999245907625</v>
      </c>
      <c r="D67" s="24">
        <f t="shared" si="25"/>
        <v>84.000012840050687</v>
      </c>
      <c r="E67" s="24">
        <f t="shared" si="25"/>
        <v>84.400011889604571</v>
      </c>
      <c r="F67" s="24">
        <f t="shared" si="25"/>
        <v>85.200035812037953</v>
      </c>
      <c r="G67" s="24"/>
      <c r="H67" s="24"/>
      <c r="I67" s="24"/>
      <c r="J67" s="24"/>
      <c r="K67" s="24"/>
      <c r="L67" s="24"/>
      <c r="M67" s="24"/>
      <c r="N67" s="25">
        <f t="shared" si="25"/>
        <v>84.166465397411955</v>
      </c>
      <c r="Q67" s="15" t="str">
        <f t="shared" si="27"/>
        <v>Otros</v>
      </c>
      <c r="R67" s="24">
        <f t="shared" si="28"/>
        <v>72.558000266158018</v>
      </c>
      <c r="S67" s="24">
        <f t="shared" si="28"/>
        <v>72.731999343939634</v>
      </c>
      <c r="T67" s="24">
        <f t="shared" si="28"/>
        <v>73.080011170844088</v>
      </c>
      <c r="U67" s="24">
        <f t="shared" si="28"/>
        <v>73.428010343955989</v>
      </c>
      <c r="V67" s="24">
        <f t="shared" si="28"/>
        <v>74.124031156473009</v>
      </c>
      <c r="W67" s="24"/>
      <c r="X67" s="24"/>
      <c r="Y67" s="24"/>
      <c r="Z67" s="24"/>
      <c r="AA67" s="24"/>
      <c r="AB67" s="24"/>
      <c r="AC67" s="24"/>
      <c r="AD67" s="25">
        <f t="shared" si="28"/>
        <v>73.224824895748398</v>
      </c>
    </row>
    <row r="68" spans="1:30" x14ac:dyDescent="0.25">
      <c r="A68" s="15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34"/>
      <c r="Q68" s="15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34"/>
    </row>
    <row r="69" spans="1:30" x14ac:dyDescent="0.25">
      <c r="A69" s="12" t="s">
        <v>18</v>
      </c>
      <c r="B69" s="28">
        <f>+B44/B31*100</f>
        <v>106.45370515199053</v>
      </c>
      <c r="C69" s="28">
        <f>+C44/C31*100</f>
        <v>106.74255735431615</v>
      </c>
      <c r="D69" s="28">
        <f t="shared" ref="D69:N69" si="29">+D44/D31*100</f>
        <v>107.44320132728085</v>
      </c>
      <c r="E69" s="28">
        <f t="shared" si="29"/>
        <v>107.3618361705996</v>
      </c>
      <c r="F69" s="28">
        <f t="shared" si="29"/>
        <v>108.27795218658542</v>
      </c>
      <c r="G69" s="28"/>
      <c r="H69" s="28"/>
      <c r="I69" s="28"/>
      <c r="J69" s="28"/>
      <c r="K69" s="28"/>
      <c r="L69" s="28"/>
      <c r="M69" s="28"/>
      <c r="N69" s="27">
        <f t="shared" si="29"/>
        <v>107.26220992712658</v>
      </c>
      <c r="Q69" s="12" t="s">
        <v>18</v>
      </c>
      <c r="R69" s="28">
        <f>+R44/R31*100</f>
        <v>92.614723482231753</v>
      </c>
      <c r="S69" s="28">
        <f t="shared" ref="S69:AD69" si="30">+S44/S31*100</f>
        <v>92.866024898255063</v>
      </c>
      <c r="T69" s="28">
        <f t="shared" si="30"/>
        <v>93.475585154734347</v>
      </c>
      <c r="U69" s="28">
        <f t="shared" si="30"/>
        <v>93.404797468421634</v>
      </c>
      <c r="V69" s="28">
        <f t="shared" si="30"/>
        <v>94.201818402329323</v>
      </c>
      <c r="W69" s="28"/>
      <c r="X69" s="28"/>
      <c r="Y69" s="28"/>
      <c r="Z69" s="28"/>
      <c r="AA69" s="28"/>
      <c r="AB69" s="28"/>
      <c r="AC69" s="28"/>
      <c r="AD69" s="27">
        <f t="shared" si="30"/>
        <v>93.318122636600123</v>
      </c>
    </row>
    <row r="70" spans="1:30" x14ac:dyDescent="0.25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</row>
    <row r="71" spans="1:30" x14ac:dyDescent="0.25">
      <c r="A71" s="8" t="s">
        <v>29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Q71" s="8" t="s">
        <v>29</v>
      </c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</row>
    <row r="72" spans="1:30" x14ac:dyDescent="0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</row>
    <row r="73" spans="1:30" x14ac:dyDescent="0.25">
      <c r="A73" s="12" t="s">
        <v>5</v>
      </c>
      <c r="B73" s="13" t="s">
        <v>6</v>
      </c>
      <c r="C73" s="13" t="s">
        <v>7</v>
      </c>
      <c r="D73" s="13" t="s">
        <v>8</v>
      </c>
      <c r="E73" s="13" t="s">
        <v>9</v>
      </c>
      <c r="F73" s="13" t="s">
        <v>10</v>
      </c>
      <c r="G73" s="13" t="s">
        <v>11</v>
      </c>
      <c r="H73" s="13" t="s">
        <v>12</v>
      </c>
      <c r="I73" s="13" t="s">
        <v>13</v>
      </c>
      <c r="J73" s="13" t="s">
        <v>14</v>
      </c>
      <c r="K73" s="13" t="s">
        <v>15</v>
      </c>
      <c r="L73" s="13" t="s">
        <v>16</v>
      </c>
      <c r="M73" s="13" t="s">
        <v>17</v>
      </c>
      <c r="N73" s="14" t="s">
        <v>18</v>
      </c>
      <c r="Q73" s="12" t="s">
        <v>5</v>
      </c>
      <c r="R73" s="13" t="s">
        <v>6</v>
      </c>
      <c r="S73" s="13" t="s">
        <v>7</v>
      </c>
      <c r="T73" s="13" t="s">
        <v>8</v>
      </c>
      <c r="U73" s="13" t="s">
        <v>9</v>
      </c>
      <c r="V73" s="13" t="s">
        <v>10</v>
      </c>
      <c r="W73" s="13" t="s">
        <v>11</v>
      </c>
      <c r="X73" s="13" t="s">
        <v>12</v>
      </c>
      <c r="Y73" s="13" t="s">
        <v>13</v>
      </c>
      <c r="Z73" s="13" t="s">
        <v>14</v>
      </c>
      <c r="AA73" s="13" t="s">
        <v>15</v>
      </c>
      <c r="AB73" s="13" t="s">
        <v>16</v>
      </c>
      <c r="AC73" s="13" t="s">
        <v>17</v>
      </c>
      <c r="AD73" s="14" t="s">
        <v>18</v>
      </c>
    </row>
    <row r="74" spans="1:30" x14ac:dyDescent="0.25">
      <c r="A74" s="15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7"/>
      <c r="Q74" s="15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7"/>
    </row>
    <row r="75" spans="1:30" x14ac:dyDescent="0.25">
      <c r="A75" s="15" t="s">
        <v>19</v>
      </c>
      <c r="B75" s="24">
        <f t="shared" ref="B75:N79" si="31">+B51/B25*100</f>
        <v>13.564373833542703</v>
      </c>
      <c r="C75" s="24">
        <f t="shared" si="31"/>
        <v>13.577369689457569</v>
      </c>
      <c r="D75" s="24">
        <f t="shared" si="31"/>
        <v>13.641715792718218</v>
      </c>
      <c r="E75" s="24">
        <f t="shared" si="31"/>
        <v>13.698945303465068</v>
      </c>
      <c r="F75" s="24">
        <f t="shared" si="31"/>
        <v>13.81552818073607</v>
      </c>
      <c r="G75" s="24"/>
      <c r="H75" s="24"/>
      <c r="I75" s="24"/>
      <c r="J75" s="24"/>
      <c r="K75" s="24"/>
      <c r="L75" s="24"/>
      <c r="M75" s="24"/>
      <c r="N75" s="25">
        <f t="shared" si="31"/>
        <v>13.661094802236033</v>
      </c>
      <c r="Q75" s="15" t="str">
        <f>+A75</f>
        <v>Residencial</v>
      </c>
      <c r="R75" s="24">
        <f>+R51/R25*100</f>
        <v>11.801005235182153</v>
      </c>
      <c r="S75" s="24">
        <f>+S51/S25*100</f>
        <v>11.812311629828086</v>
      </c>
      <c r="T75" s="24">
        <f t="shared" ref="T75:AD75" si="32">+T51/T25*100</f>
        <v>11.868292739664849</v>
      </c>
      <c r="U75" s="24">
        <f t="shared" si="32"/>
        <v>11.918082414014608</v>
      </c>
      <c r="V75" s="24">
        <f t="shared" si="32"/>
        <v>12.01950951724038</v>
      </c>
      <c r="W75" s="24"/>
      <c r="X75" s="24"/>
      <c r="Y75" s="24"/>
      <c r="Z75" s="24"/>
      <c r="AA75" s="24"/>
      <c r="AB75" s="24"/>
      <c r="AC75" s="24"/>
      <c r="AD75" s="25">
        <f t="shared" si="32"/>
        <v>11.885152477945351</v>
      </c>
    </row>
    <row r="76" spans="1:30" x14ac:dyDescent="0.25">
      <c r="A76" s="15" t="s">
        <v>20</v>
      </c>
      <c r="B76" s="24">
        <f t="shared" si="31"/>
        <v>20.595109593573426</v>
      </c>
      <c r="C76" s="24">
        <f t="shared" si="31"/>
        <v>20.634960949844942</v>
      </c>
      <c r="D76" s="24">
        <f t="shared" si="31"/>
        <v>20.741386823634606</v>
      </c>
      <c r="E76" s="24">
        <f t="shared" si="31"/>
        <v>20.863807580996419</v>
      </c>
      <c r="F76" s="24">
        <f t="shared" si="31"/>
        <v>21.1402196023963</v>
      </c>
      <c r="G76" s="24"/>
      <c r="H76" s="24"/>
      <c r="I76" s="24"/>
      <c r="J76" s="24"/>
      <c r="K76" s="24"/>
      <c r="L76" s="24"/>
      <c r="M76" s="24"/>
      <c r="N76" s="25">
        <f t="shared" si="31"/>
        <v>20.795144352952239</v>
      </c>
      <c r="Q76" s="15" t="str">
        <f t="shared" ref="Q76:Q79" si="33">+A76</f>
        <v>General</v>
      </c>
      <c r="R76" s="24">
        <f t="shared" ref="R76:AD79" si="34">+R52/R26*100</f>
        <v>17.917745346408879</v>
      </c>
      <c r="S76" s="24">
        <f t="shared" si="34"/>
        <v>17.952416026365096</v>
      </c>
      <c r="T76" s="24">
        <f t="shared" si="34"/>
        <v>18.045006536562109</v>
      </c>
      <c r="U76" s="24">
        <f t="shared" si="34"/>
        <v>18.151512595466883</v>
      </c>
      <c r="V76" s="24">
        <f t="shared" si="34"/>
        <v>18.391991054084777</v>
      </c>
      <c r="W76" s="24"/>
      <c r="X76" s="24"/>
      <c r="Y76" s="24"/>
      <c r="Z76" s="24"/>
      <c r="AA76" s="24"/>
      <c r="AB76" s="24"/>
      <c r="AC76" s="24"/>
      <c r="AD76" s="25">
        <f t="shared" si="34"/>
        <v>18.091775587068447</v>
      </c>
    </row>
    <row r="77" spans="1:30" x14ac:dyDescent="0.25">
      <c r="A77" s="15" t="s">
        <v>21</v>
      </c>
      <c r="B77" s="24">
        <f t="shared" si="31"/>
        <v>16.810028629710789</v>
      </c>
      <c r="C77" s="24">
        <f t="shared" si="31"/>
        <v>16.843341055176246</v>
      </c>
      <c r="D77" s="24">
        <f t="shared" si="31"/>
        <v>16.826951169678733</v>
      </c>
      <c r="E77" s="24">
        <f t="shared" si="31"/>
        <v>16.841763342136467</v>
      </c>
      <c r="F77" s="24">
        <f t="shared" si="31"/>
        <v>17.022574624675347</v>
      </c>
      <c r="G77" s="24"/>
      <c r="H77" s="24"/>
      <c r="I77" s="24"/>
      <c r="J77" s="24"/>
      <c r="K77" s="24"/>
      <c r="L77" s="24"/>
      <c r="M77" s="24"/>
      <c r="N77" s="25">
        <f t="shared" si="31"/>
        <v>16.869897329214766</v>
      </c>
      <c r="Q77" s="15" t="str">
        <f t="shared" si="33"/>
        <v>Industrial</v>
      </c>
      <c r="R77" s="24">
        <f t="shared" si="34"/>
        <v>14.624724907848389</v>
      </c>
      <c r="S77" s="24">
        <f t="shared" si="34"/>
        <v>14.653706718003331</v>
      </c>
      <c r="T77" s="24">
        <f t="shared" si="34"/>
        <v>14.6394475176205</v>
      </c>
      <c r="U77" s="24">
        <f t="shared" si="34"/>
        <v>14.652334107658726</v>
      </c>
      <c r="V77" s="24">
        <f t="shared" si="34"/>
        <v>14.809639923467552</v>
      </c>
      <c r="W77" s="24"/>
      <c r="X77" s="24"/>
      <c r="Y77" s="24"/>
      <c r="Z77" s="24"/>
      <c r="AA77" s="24"/>
      <c r="AB77" s="24"/>
      <c r="AC77" s="24"/>
      <c r="AD77" s="25">
        <f t="shared" si="34"/>
        <v>14.676810676416846</v>
      </c>
    </row>
    <row r="78" spans="1:30" x14ac:dyDescent="0.25">
      <c r="A78" s="15" t="s">
        <v>22</v>
      </c>
      <c r="B78" s="24">
        <f t="shared" si="31"/>
        <v>14.856321129888391</v>
      </c>
      <c r="C78" s="24">
        <f t="shared" si="31"/>
        <v>14.91379266568204</v>
      </c>
      <c r="D78" s="24">
        <f t="shared" si="31"/>
        <v>14.971263701389375</v>
      </c>
      <c r="E78" s="24">
        <f t="shared" si="31"/>
        <v>15.0431043707631</v>
      </c>
      <c r="F78" s="24">
        <f t="shared" si="31"/>
        <v>15.201149279498699</v>
      </c>
      <c r="G78" s="24"/>
      <c r="H78" s="24"/>
      <c r="I78" s="24"/>
      <c r="J78" s="24"/>
      <c r="K78" s="24"/>
      <c r="L78" s="24"/>
      <c r="M78" s="24"/>
      <c r="N78" s="25">
        <f t="shared" si="31"/>
        <v>14.999432074060188</v>
      </c>
      <c r="O78" s="9"/>
      <c r="P78" s="9"/>
      <c r="Q78" s="15" t="str">
        <f t="shared" si="33"/>
        <v>Alumbrado Público</v>
      </c>
      <c r="R78" s="24">
        <f t="shared" si="34"/>
        <v>12.924999383002902</v>
      </c>
      <c r="S78" s="24">
        <f t="shared" si="34"/>
        <v>12.974999619143377</v>
      </c>
      <c r="T78" s="24">
        <f t="shared" si="34"/>
        <v>13.024999420208758</v>
      </c>
      <c r="U78" s="24">
        <f t="shared" si="34"/>
        <v>13.087500802563898</v>
      </c>
      <c r="V78" s="24">
        <f t="shared" si="34"/>
        <v>13.224999873163867</v>
      </c>
      <c r="W78" s="24"/>
      <c r="X78" s="24"/>
      <c r="Y78" s="24"/>
      <c r="Z78" s="24"/>
      <c r="AA78" s="24"/>
      <c r="AB78" s="24"/>
      <c r="AC78" s="24"/>
      <c r="AD78" s="25">
        <f t="shared" si="34"/>
        <v>13.049505904432365</v>
      </c>
    </row>
    <row r="79" spans="1:30" x14ac:dyDescent="0.25">
      <c r="A79" s="15" t="s">
        <v>23</v>
      </c>
      <c r="B79" s="24">
        <f t="shared" si="31"/>
        <v>11.982758664644937</v>
      </c>
      <c r="C79" s="24">
        <f t="shared" si="31"/>
        <v>12.011494144526957</v>
      </c>
      <c r="D79" s="24">
        <f t="shared" si="31"/>
        <v>12.068967362076247</v>
      </c>
      <c r="E79" s="24">
        <f t="shared" si="31"/>
        <v>12.126438489885716</v>
      </c>
      <c r="F79" s="24">
        <f t="shared" si="31"/>
        <v>12.241384455752581</v>
      </c>
      <c r="G79" s="24"/>
      <c r="H79" s="24"/>
      <c r="I79" s="24"/>
      <c r="J79" s="24"/>
      <c r="K79" s="24"/>
      <c r="L79" s="24"/>
      <c r="M79" s="24"/>
      <c r="N79" s="25">
        <f t="shared" si="31"/>
        <v>12.092882959398272</v>
      </c>
      <c r="O79" s="9"/>
      <c r="P79" s="9"/>
      <c r="Q79" s="15" t="str">
        <f t="shared" si="33"/>
        <v>Otros</v>
      </c>
      <c r="R79" s="24">
        <f t="shared" si="34"/>
        <v>10.425000038241095</v>
      </c>
      <c r="S79" s="24">
        <f t="shared" si="34"/>
        <v>10.449999905738453</v>
      </c>
      <c r="T79" s="24">
        <f t="shared" si="34"/>
        <v>10.500001605006336</v>
      </c>
      <c r="U79" s="24">
        <f t="shared" si="34"/>
        <v>10.550001486200571</v>
      </c>
      <c r="V79" s="24">
        <f t="shared" si="34"/>
        <v>10.650004476504744</v>
      </c>
      <c r="W79" s="24"/>
      <c r="X79" s="24"/>
      <c r="Y79" s="24"/>
      <c r="Z79" s="24"/>
      <c r="AA79" s="24"/>
      <c r="AB79" s="24"/>
      <c r="AC79" s="24"/>
      <c r="AD79" s="25">
        <f t="shared" si="34"/>
        <v>10.520808174676494</v>
      </c>
    </row>
    <row r="80" spans="1:30" x14ac:dyDescent="0.25">
      <c r="A80" s="15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6"/>
      <c r="O80" s="9"/>
      <c r="P80" s="9"/>
      <c r="Q80" s="15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6"/>
    </row>
    <row r="81" spans="1:30" x14ac:dyDescent="0.25">
      <c r="A81" s="12" t="s">
        <v>18</v>
      </c>
      <c r="B81" s="36">
        <f>+B57/B31*100</f>
        <v>15.295072579308988</v>
      </c>
      <c r="C81" s="36">
        <f>+C57/C31*100</f>
        <v>15.336574332516687</v>
      </c>
      <c r="D81" s="36">
        <f t="shared" ref="D81:N81" si="35">+D57/D31*100</f>
        <v>15.437241570011615</v>
      </c>
      <c r="E81" s="36">
        <f t="shared" si="35"/>
        <v>15.425551173936721</v>
      </c>
      <c r="F81" s="36">
        <f t="shared" si="35"/>
        <v>15.557177038302505</v>
      </c>
      <c r="G81" s="36"/>
      <c r="H81" s="36"/>
      <c r="I81" s="36"/>
      <c r="J81" s="36"/>
      <c r="K81" s="36"/>
      <c r="L81" s="36"/>
      <c r="M81" s="36"/>
      <c r="N81" s="27">
        <f t="shared" si="35"/>
        <v>15.411237058495198</v>
      </c>
      <c r="O81" s="9"/>
      <c r="P81" s="9"/>
      <c r="Q81" s="12" t="s">
        <v>18</v>
      </c>
      <c r="R81" s="36">
        <f t="shared" ref="R81:AD81" si="36">+R57/R31*100</f>
        <v>13.306713143998817</v>
      </c>
      <c r="S81" s="36">
        <f t="shared" si="36"/>
        <v>13.342819669289518</v>
      </c>
      <c r="T81" s="36">
        <f t="shared" si="36"/>
        <v>13.430400165910106</v>
      </c>
      <c r="U81" s="36">
        <f t="shared" si="36"/>
        <v>13.42022952132495</v>
      </c>
      <c r="V81" s="36">
        <f t="shared" si="36"/>
        <v>13.534744023323178</v>
      </c>
      <c r="W81" s="36"/>
      <c r="X81" s="36"/>
      <c r="Y81" s="36"/>
      <c r="Z81" s="36"/>
      <c r="AA81" s="36"/>
      <c r="AB81" s="36"/>
      <c r="AC81" s="36"/>
      <c r="AD81" s="27">
        <f t="shared" si="36"/>
        <v>13.407776240890822</v>
      </c>
    </row>
    <row r="82" spans="1:30" ht="14.25" x14ac:dyDescent="0.3">
      <c r="A82" s="21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9"/>
      <c r="P82" s="9"/>
      <c r="Q82" s="21"/>
      <c r="R82" s="11"/>
      <c r="S82" s="11"/>
      <c r="T82" s="11"/>
      <c r="U82" s="10"/>
      <c r="V82" s="10"/>
      <c r="W82" s="10"/>
      <c r="X82" s="11"/>
      <c r="Y82" s="10"/>
      <c r="Z82" s="10"/>
      <c r="AA82" s="10"/>
      <c r="AB82" s="10"/>
      <c r="AC82" s="10"/>
      <c r="AD82" s="10"/>
    </row>
    <row r="83" spans="1:30" ht="14.25" x14ac:dyDescent="0.3">
      <c r="A83" s="21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9"/>
      <c r="P83" s="9"/>
      <c r="Q83" s="21"/>
      <c r="R83" s="11"/>
      <c r="S83" s="11"/>
      <c r="T83" s="11"/>
      <c r="U83" s="10"/>
      <c r="V83" s="10"/>
      <c r="W83" s="10"/>
      <c r="X83" s="10"/>
      <c r="Y83" s="10"/>
      <c r="Z83" s="10"/>
      <c r="AA83" s="10"/>
      <c r="AB83" s="10"/>
      <c r="AC83" s="10"/>
      <c r="AD83" s="10"/>
    </row>
    <row r="84" spans="1:30" x14ac:dyDescent="0.25">
      <c r="A84" s="37" t="s">
        <v>30</v>
      </c>
      <c r="B84" s="38">
        <v>6.96</v>
      </c>
      <c r="C84" s="38">
        <v>6.96</v>
      </c>
      <c r="D84" s="38">
        <v>6.96</v>
      </c>
      <c r="E84" s="38">
        <v>6.96</v>
      </c>
      <c r="F84" s="38">
        <v>6.96</v>
      </c>
      <c r="G84" s="38"/>
      <c r="H84" s="38"/>
      <c r="I84" s="38"/>
      <c r="J84" s="39"/>
      <c r="K84" s="39"/>
      <c r="L84" s="39"/>
      <c r="M84" s="39"/>
      <c r="N84" s="11"/>
      <c r="Q84" s="37" t="s">
        <v>30</v>
      </c>
      <c r="R84" s="39">
        <f>+B84</f>
        <v>6.96</v>
      </c>
      <c r="S84" s="39">
        <f t="shared" ref="S84:AC84" si="37">+C84</f>
        <v>6.96</v>
      </c>
      <c r="T84" s="39">
        <f t="shared" si="37"/>
        <v>6.96</v>
      </c>
      <c r="U84" s="39">
        <f t="shared" si="37"/>
        <v>6.96</v>
      </c>
      <c r="V84" s="39">
        <f t="shared" si="37"/>
        <v>6.96</v>
      </c>
      <c r="W84" s="39">
        <f t="shared" si="37"/>
        <v>0</v>
      </c>
      <c r="X84" s="39">
        <f t="shared" si="37"/>
        <v>0</v>
      </c>
      <c r="Y84" s="39">
        <f t="shared" si="37"/>
        <v>0</v>
      </c>
      <c r="Z84" s="39">
        <f t="shared" si="37"/>
        <v>0</v>
      </c>
      <c r="AA84" s="39">
        <f t="shared" si="37"/>
        <v>0</v>
      </c>
      <c r="AB84" s="39">
        <f t="shared" si="37"/>
        <v>0</v>
      </c>
      <c r="AC84" s="39">
        <f t="shared" si="37"/>
        <v>0</v>
      </c>
      <c r="AD84" s="11"/>
    </row>
    <row r="85" spans="1:30" x14ac:dyDescent="0.25">
      <c r="A85" s="40"/>
      <c r="B85" s="10"/>
      <c r="C85" s="10"/>
      <c r="D85" s="10"/>
      <c r="E85" s="16"/>
      <c r="F85" s="16"/>
      <c r="G85" s="10"/>
      <c r="H85" s="10"/>
      <c r="I85" s="10"/>
      <c r="J85" s="10"/>
      <c r="K85" s="10"/>
      <c r="L85" s="10"/>
      <c r="M85" s="10"/>
      <c r="N85" s="10"/>
      <c r="O85" s="9"/>
      <c r="P85" s="9"/>
      <c r="Q85" s="9"/>
      <c r="R85" s="9"/>
    </row>
    <row r="86" spans="1:30" x14ac:dyDescent="0.25">
      <c r="A86" s="9"/>
      <c r="B86" s="10"/>
      <c r="C86" s="10"/>
      <c r="D86" s="10"/>
      <c r="E86" s="41"/>
      <c r="F86" s="41"/>
      <c r="G86" s="10"/>
      <c r="H86" s="10"/>
      <c r="I86" s="10"/>
      <c r="J86" s="10"/>
      <c r="K86" s="10"/>
      <c r="L86" s="10"/>
      <c r="M86" s="10"/>
      <c r="N86" s="10"/>
      <c r="O86" s="9"/>
      <c r="P86" s="9"/>
      <c r="Q86" s="9"/>
      <c r="R86" s="9"/>
    </row>
    <row r="87" spans="1:30" x14ac:dyDescent="0.25">
      <c r="A87" s="9"/>
      <c r="B87" s="10"/>
      <c r="C87" s="10"/>
      <c r="D87" s="10"/>
      <c r="E87" s="41"/>
      <c r="F87" s="41"/>
      <c r="G87" s="10"/>
      <c r="H87" s="10"/>
      <c r="I87" s="10"/>
      <c r="J87" s="10"/>
      <c r="K87" s="10"/>
      <c r="L87" s="10"/>
      <c r="M87" s="10"/>
      <c r="N87" s="10"/>
      <c r="O87" s="9"/>
      <c r="P87" s="9"/>
      <c r="Q87" s="9"/>
      <c r="R87" s="9"/>
    </row>
  </sheetData>
  <mergeCells count="1">
    <mergeCell ref="Q6:T6"/>
  </mergeCells>
  <conditionalFormatting sqref="E1:M12 E18:M24 E30:M37 E43:M65496">
    <cfRule type="containsText" dxfId="6" priority="7" stopIfTrue="1" operator="containsText" text="*">
      <formula>NOT(ISERROR(SEARCH("*",E1)))</formula>
    </cfRule>
  </conditionalFormatting>
  <conditionalFormatting sqref="H84">
    <cfRule type="containsText" dxfId="5" priority="6" stopIfTrue="1" operator="containsText" text="*">
      <formula>NOT(ISERROR(SEARCH("*",H84)))</formula>
    </cfRule>
  </conditionalFormatting>
  <conditionalFormatting sqref="I84">
    <cfRule type="containsText" dxfId="4" priority="5" stopIfTrue="1" operator="containsText" text="*">
      <formula>NOT(ISERROR(SEARCH("*",I84)))</formula>
    </cfRule>
  </conditionalFormatting>
  <conditionalFormatting sqref="E1:M12 E18:M24 E30:M37">
    <cfRule type="containsText" dxfId="3" priority="4" stopIfTrue="1" operator="containsText" text="*">
      <formula>NOT(ISERROR(SEARCH("*",E1)))</formula>
    </cfRule>
  </conditionalFormatting>
  <conditionalFormatting sqref="H84">
    <cfRule type="containsText" dxfId="2" priority="3" stopIfTrue="1" operator="containsText" text="*">
      <formula>NOT(ISERROR(SEARCH("*",H84)))</formula>
    </cfRule>
  </conditionalFormatting>
  <conditionalFormatting sqref="I84">
    <cfRule type="containsText" dxfId="1" priority="2" stopIfTrue="1" operator="containsText" text="*">
      <formula>NOT(ISERROR(SEARCH("*",I84)))</formula>
    </cfRule>
  </conditionalFormatting>
  <conditionalFormatting sqref="B1:M1048576">
    <cfRule type="containsText" dxfId="0" priority="1" operator="containsText" text="*">
      <formula>NOT(ISERROR(SEARCH("*",B1)))</formula>
    </cfRule>
  </conditionalFormatting>
  <pageMargins left="0.7" right="0.7" top="0.75" bottom="0.75" header="0.3" footer="0.3"/>
  <pageSetup paperSize="9" orientation="portrait" r:id="rId1"/>
  <ignoredErrors>
    <ignoredError sqref="N75:N79 N8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Orellana Zubieta</dc:creator>
  <cp:lastModifiedBy>David Orellana Zubieta</cp:lastModifiedBy>
  <dcterms:created xsi:type="dcterms:W3CDTF">2013-07-22T16:19:30Z</dcterms:created>
  <dcterms:modified xsi:type="dcterms:W3CDTF">2013-07-23T19:10:35Z</dcterms:modified>
</cp:coreProperties>
</file>