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" sheetId="1" r:id="rId1"/>
  </sheets>
  <externalReferences>
    <externalReference r:id="rId2"/>
    <externalReference r:id="rId3"/>
  </externalReferences>
  <definedNames>
    <definedName name="categ_reyes">[1]CODIGOS!$A$2:$B$6</definedName>
    <definedName name="categcer">[2]Hoja1!$A$1:$B$4</definedName>
  </definedNames>
  <calcPr calcId="144525"/>
</workbook>
</file>

<file path=xl/calcChain.xml><?xml version="1.0" encoding="utf-8"?>
<calcChain xmlns="http://schemas.openxmlformats.org/spreadsheetml/2006/main">
  <c r="AC51" i="1" l="1"/>
  <c r="AC25" i="1"/>
  <c r="AC26" i="1"/>
  <c r="AC28" i="1"/>
  <c r="S28" i="1"/>
  <c r="T28" i="1"/>
  <c r="U28" i="1"/>
  <c r="R28" i="1"/>
  <c r="Q28" i="1"/>
  <c r="S17" i="1"/>
  <c r="T17" i="1"/>
  <c r="U17" i="1"/>
  <c r="R17" i="1"/>
  <c r="Q17" i="1"/>
  <c r="AB77" i="1"/>
  <c r="AA77" i="1"/>
  <c r="Z77" i="1"/>
  <c r="Y77" i="1"/>
  <c r="X77" i="1"/>
  <c r="W77" i="1"/>
  <c r="V77" i="1"/>
  <c r="U77" i="1"/>
  <c r="T77" i="1"/>
  <c r="S77" i="1"/>
  <c r="R77" i="1"/>
  <c r="Q77" i="1"/>
  <c r="P71" i="1"/>
  <c r="P70" i="1"/>
  <c r="P69" i="1"/>
  <c r="P68" i="1"/>
  <c r="P60" i="1"/>
  <c r="P59" i="1"/>
  <c r="P58" i="1"/>
  <c r="P57" i="1"/>
  <c r="P49" i="1"/>
  <c r="P48" i="1"/>
  <c r="P47" i="1"/>
  <c r="P46" i="1"/>
  <c r="P38" i="1"/>
  <c r="F38" i="1"/>
  <c r="E38" i="1"/>
  <c r="T38" i="1" s="1"/>
  <c r="T49" i="1" s="1"/>
  <c r="D38" i="1"/>
  <c r="C38" i="1"/>
  <c r="C49" i="1" s="1"/>
  <c r="B38" i="1"/>
  <c r="P37" i="1"/>
  <c r="F37" i="1"/>
  <c r="E37" i="1"/>
  <c r="D37" i="1"/>
  <c r="D48" i="1" s="1"/>
  <c r="C37" i="1"/>
  <c r="B37" i="1"/>
  <c r="P36" i="1"/>
  <c r="F36" i="1"/>
  <c r="U36" i="1" s="1"/>
  <c r="E36" i="1"/>
  <c r="D36" i="1"/>
  <c r="S36" i="1" s="1"/>
  <c r="C36" i="1"/>
  <c r="C47" i="1" s="1"/>
  <c r="B36" i="1"/>
  <c r="Q36" i="1" s="1"/>
  <c r="P35" i="1"/>
  <c r="F35" i="1"/>
  <c r="F46" i="1" s="1"/>
  <c r="E35" i="1"/>
  <c r="D35" i="1"/>
  <c r="C35" i="1"/>
  <c r="B35" i="1"/>
  <c r="B46" i="1" s="1"/>
  <c r="P26" i="1"/>
  <c r="F26" i="1"/>
  <c r="U26" i="1" s="1"/>
  <c r="E26" i="1"/>
  <c r="D26" i="1"/>
  <c r="S26" i="1" s="1"/>
  <c r="C26" i="1"/>
  <c r="B26" i="1"/>
  <c r="Q26" i="1" s="1"/>
  <c r="P25" i="1"/>
  <c r="F25" i="1"/>
  <c r="E25" i="1"/>
  <c r="D25" i="1"/>
  <c r="S25" i="1" s="1"/>
  <c r="C25" i="1"/>
  <c r="B25" i="1"/>
  <c r="Q25" i="1" s="1"/>
  <c r="P24" i="1"/>
  <c r="F24" i="1"/>
  <c r="U24" i="1" s="1"/>
  <c r="E24" i="1"/>
  <c r="D24" i="1"/>
  <c r="S24" i="1" s="1"/>
  <c r="C24" i="1"/>
  <c r="B24" i="1"/>
  <c r="Q24" i="1" s="1"/>
  <c r="P23" i="1"/>
  <c r="F23" i="1"/>
  <c r="U23" i="1" s="1"/>
  <c r="E23" i="1"/>
  <c r="D23" i="1"/>
  <c r="S23" i="1" s="1"/>
  <c r="C23" i="1"/>
  <c r="C28" i="1" s="1"/>
  <c r="B23" i="1"/>
  <c r="B28" i="1" s="1"/>
  <c r="P15" i="1"/>
  <c r="F15" i="1"/>
  <c r="U15" i="1" s="1"/>
  <c r="E15" i="1"/>
  <c r="D15" i="1"/>
  <c r="S15" i="1" s="1"/>
  <c r="C15" i="1"/>
  <c r="B15" i="1"/>
  <c r="Q15" i="1" s="1"/>
  <c r="P14" i="1"/>
  <c r="F14" i="1"/>
  <c r="U14" i="1" s="1"/>
  <c r="E14" i="1"/>
  <c r="D14" i="1"/>
  <c r="S14" i="1" s="1"/>
  <c r="C14" i="1"/>
  <c r="B14" i="1"/>
  <c r="Q14" i="1" s="1"/>
  <c r="P13" i="1"/>
  <c r="F13" i="1"/>
  <c r="U13" i="1" s="1"/>
  <c r="E13" i="1"/>
  <c r="D13" i="1"/>
  <c r="S13" i="1" s="1"/>
  <c r="C13" i="1"/>
  <c r="B13" i="1"/>
  <c r="Q13" i="1" s="1"/>
  <c r="P12" i="1"/>
  <c r="F12" i="1"/>
  <c r="F17" i="1" s="1"/>
  <c r="E12" i="1"/>
  <c r="E17" i="1" s="1"/>
  <c r="D12" i="1"/>
  <c r="D17" i="1" s="1"/>
  <c r="C12" i="1"/>
  <c r="C17" i="1" s="1"/>
  <c r="B12" i="1"/>
  <c r="B17" i="1" s="1"/>
  <c r="P5" i="1"/>
  <c r="P1" i="1"/>
  <c r="S12" i="1" l="1"/>
  <c r="C69" i="1"/>
  <c r="Q23" i="1"/>
  <c r="U25" i="1"/>
  <c r="D57" i="1"/>
  <c r="F68" i="1"/>
  <c r="Q35" i="1"/>
  <c r="Q46" i="1" s="1"/>
  <c r="U35" i="1"/>
  <c r="B59" i="1"/>
  <c r="D70" i="1"/>
  <c r="F59" i="1"/>
  <c r="Q37" i="1"/>
  <c r="Q59" i="1" s="1"/>
  <c r="U37" i="1"/>
  <c r="U48" i="1" s="1"/>
  <c r="R38" i="1"/>
  <c r="R49" i="1" s="1"/>
  <c r="F48" i="1"/>
  <c r="F70" i="1" s="1"/>
  <c r="E49" i="1"/>
  <c r="E71" i="1" s="1"/>
  <c r="F57" i="1"/>
  <c r="D59" i="1"/>
  <c r="Q12" i="1"/>
  <c r="U12" i="1"/>
  <c r="S35" i="1"/>
  <c r="S37" i="1"/>
  <c r="S48" i="1" s="1"/>
  <c r="D40" i="1"/>
  <c r="D51" i="1" s="1"/>
  <c r="D46" i="1"/>
  <c r="D68" i="1" s="1"/>
  <c r="B48" i="1"/>
  <c r="B70" i="1" s="1"/>
  <c r="B57" i="1"/>
  <c r="B68" i="1"/>
  <c r="S57" i="1"/>
  <c r="S58" i="1"/>
  <c r="S47" i="1"/>
  <c r="S69" i="1" s="1"/>
  <c r="S70" i="1"/>
  <c r="S40" i="1"/>
  <c r="S59" i="1"/>
  <c r="R12" i="1"/>
  <c r="T12" i="1"/>
  <c r="R13" i="1"/>
  <c r="T13" i="1"/>
  <c r="R14" i="1"/>
  <c r="T14" i="1"/>
  <c r="R15" i="1"/>
  <c r="T15" i="1"/>
  <c r="R23" i="1"/>
  <c r="T23" i="1"/>
  <c r="N23" i="1"/>
  <c r="AC23" i="1"/>
  <c r="R24" i="1"/>
  <c r="AC24" i="1" s="1"/>
  <c r="T24" i="1"/>
  <c r="N24" i="1"/>
  <c r="R25" i="1"/>
  <c r="T25" i="1"/>
  <c r="N25" i="1"/>
  <c r="R26" i="1"/>
  <c r="E60" i="1"/>
  <c r="T26" i="1"/>
  <c r="T60" i="1" s="1"/>
  <c r="N26" i="1"/>
  <c r="E28" i="1"/>
  <c r="C57" i="1"/>
  <c r="C46" i="1"/>
  <c r="C68" i="1" s="1"/>
  <c r="C40" i="1"/>
  <c r="R35" i="1"/>
  <c r="E57" i="1"/>
  <c r="E46" i="1"/>
  <c r="E68" i="1" s="1"/>
  <c r="E40" i="1"/>
  <c r="T35" i="1"/>
  <c r="N35" i="1"/>
  <c r="Q68" i="1"/>
  <c r="C58" i="1"/>
  <c r="R36" i="1"/>
  <c r="E47" i="1"/>
  <c r="E69" i="1" s="1"/>
  <c r="T36" i="1"/>
  <c r="N36" i="1"/>
  <c r="N58" i="1" s="1"/>
  <c r="Q58" i="1"/>
  <c r="Q47" i="1"/>
  <c r="U58" i="1"/>
  <c r="U47" i="1"/>
  <c r="U69" i="1" s="1"/>
  <c r="AC36" i="1"/>
  <c r="C59" i="1"/>
  <c r="C48" i="1"/>
  <c r="C70" i="1" s="1"/>
  <c r="R37" i="1"/>
  <c r="AC37" i="1" s="1"/>
  <c r="AC59" i="1" s="1"/>
  <c r="E59" i="1"/>
  <c r="E48" i="1"/>
  <c r="E70" i="1" s="1"/>
  <c r="T37" i="1"/>
  <c r="N37" i="1"/>
  <c r="N59" i="1" s="1"/>
  <c r="U59" i="1"/>
  <c r="B60" i="1"/>
  <c r="B49" i="1"/>
  <c r="Q38" i="1"/>
  <c r="N38" i="1"/>
  <c r="N60" i="1" s="1"/>
  <c r="D60" i="1"/>
  <c r="D49" i="1"/>
  <c r="D71" i="1" s="1"/>
  <c r="S38" i="1"/>
  <c r="F60" i="1"/>
  <c r="F49" i="1"/>
  <c r="F71" i="1" s="1"/>
  <c r="U38" i="1"/>
  <c r="R71" i="1"/>
  <c r="S46" i="1"/>
  <c r="S68" i="1" s="1"/>
  <c r="N48" i="1"/>
  <c r="N70" i="1" s="1"/>
  <c r="Q57" i="1"/>
  <c r="E58" i="1"/>
  <c r="C60" i="1"/>
  <c r="D28" i="1"/>
  <c r="F28" i="1"/>
  <c r="B58" i="1"/>
  <c r="B47" i="1"/>
  <c r="D58" i="1"/>
  <c r="D47" i="1"/>
  <c r="D69" i="1" s="1"/>
  <c r="F58" i="1"/>
  <c r="F47" i="1"/>
  <c r="F69" i="1" s="1"/>
  <c r="B40" i="1"/>
  <c r="F40" i="1"/>
  <c r="C71" i="1"/>
  <c r="AC35" i="1" l="1"/>
  <c r="AC40" i="1" s="1"/>
  <c r="T71" i="1"/>
  <c r="Q48" i="1"/>
  <c r="R60" i="1"/>
  <c r="U70" i="1"/>
  <c r="U46" i="1"/>
  <c r="U68" i="1" s="1"/>
  <c r="U57" i="1"/>
  <c r="Q40" i="1"/>
  <c r="B51" i="1"/>
  <c r="B62" i="1"/>
  <c r="B69" i="1"/>
  <c r="N47" i="1"/>
  <c r="N69" i="1" s="1"/>
  <c r="Q70" i="1"/>
  <c r="S60" i="1"/>
  <c r="S49" i="1"/>
  <c r="S71" i="1" s="1"/>
  <c r="Q60" i="1"/>
  <c r="Q49" i="1"/>
  <c r="AC38" i="1"/>
  <c r="AC60" i="1" s="1"/>
  <c r="T59" i="1"/>
  <c r="T48" i="1"/>
  <c r="T70" i="1" s="1"/>
  <c r="AC58" i="1"/>
  <c r="T47" i="1"/>
  <c r="T69" i="1" s="1"/>
  <c r="T58" i="1"/>
  <c r="R58" i="1"/>
  <c r="R47" i="1"/>
  <c r="R69" i="1" s="1"/>
  <c r="T57" i="1"/>
  <c r="T46" i="1"/>
  <c r="T68" i="1" s="1"/>
  <c r="R57" i="1"/>
  <c r="R46" i="1"/>
  <c r="N28" i="1"/>
  <c r="D62" i="1"/>
  <c r="U40" i="1"/>
  <c r="F51" i="1"/>
  <c r="F73" i="1" s="1"/>
  <c r="F62" i="1"/>
  <c r="U60" i="1"/>
  <c r="U49" i="1"/>
  <c r="U71" i="1" s="1"/>
  <c r="B71" i="1"/>
  <c r="N49" i="1"/>
  <c r="N71" i="1" s="1"/>
  <c r="R59" i="1"/>
  <c r="R48" i="1"/>
  <c r="R70" i="1" s="1"/>
  <c r="Q69" i="1"/>
  <c r="AC47" i="1"/>
  <c r="AC69" i="1" s="1"/>
  <c r="N40" i="1"/>
  <c r="N57" i="1"/>
  <c r="E62" i="1"/>
  <c r="E51" i="1"/>
  <c r="E73" i="1" s="1"/>
  <c r="T40" i="1"/>
  <c r="C62" i="1"/>
  <c r="C51" i="1"/>
  <c r="C73" i="1" s="1"/>
  <c r="R40" i="1"/>
  <c r="D73" i="1"/>
  <c r="S62" i="1"/>
  <c r="S51" i="1"/>
  <c r="S73" i="1" s="1"/>
  <c r="N46" i="1"/>
  <c r="N68" i="1" s="1"/>
  <c r="AC57" i="1" l="1"/>
  <c r="N62" i="1"/>
  <c r="R62" i="1"/>
  <c r="R51" i="1"/>
  <c r="R73" i="1" s="1"/>
  <c r="U62" i="1"/>
  <c r="U51" i="1"/>
  <c r="U73" i="1" s="1"/>
  <c r="R68" i="1"/>
  <c r="AC46" i="1"/>
  <c r="Q71" i="1"/>
  <c r="AC49" i="1"/>
  <c r="AC71" i="1" s="1"/>
  <c r="B73" i="1"/>
  <c r="N51" i="1"/>
  <c r="N73" i="1" s="1"/>
  <c r="T51" i="1"/>
  <c r="T73" i="1" s="1"/>
  <c r="T62" i="1"/>
  <c r="AC62" i="1"/>
  <c r="AC41" i="1"/>
  <c r="AC48" i="1"/>
  <c r="AC70" i="1" s="1"/>
  <c r="Q62" i="1"/>
  <c r="Q51" i="1"/>
  <c r="Q73" i="1" s="1"/>
  <c r="AC73" i="1" l="1"/>
  <c r="AC68" i="1"/>
</calcChain>
</file>

<file path=xl/sharedStrings.xml><?xml version="1.0" encoding="utf-8"?>
<sst xmlns="http://schemas.openxmlformats.org/spreadsheetml/2006/main" count="220" uniqueCount="46">
  <si>
    <t>AUTORIDAD  DE FISCALIZACION Y CONTROL SOCIAL DE ELECTRICIDAD</t>
  </si>
  <si>
    <t>COOPERATIVA SERVICIOS ELECTRICOS REYES LTDA.</t>
  </si>
  <si>
    <t>REYES</t>
  </si>
  <si>
    <t>Estadísticas 2013</t>
  </si>
  <si>
    <t>CON IVA</t>
  </si>
  <si>
    <t>SIN IVA</t>
  </si>
  <si>
    <t>CONSUMIDORES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</si>
  <si>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</si>
  <si>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</si>
  <si>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</si>
  <si>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</si>
  <si>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</si>
  <si>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</si>
  <si>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</si>
  <si>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</si>
  <si>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</si>
  <si>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</si>
  <si>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</si>
  <si>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</si>
  <si>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</si>
  <si>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</si>
  <si>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</si>
  <si>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</si>
  <si>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</si>
  <si>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</si>
  <si>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</si>
  <si>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</si>
  <si>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</si>
  <si>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</si>
  <si>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</si>
  <si>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</si>
  <si>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</si>
  <si>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Residencial</t>
  </si>
  <si>
    <t>General</t>
  </si>
  <si>
    <t>Alumbrado Público</t>
  </si>
  <si>
    <t>Agua Potable y Alcantarillado</t>
  </si>
  <si>
    <t>CONSUMO DE ENERGIA (MWh)</t>
  </si>
  <si>
    <t>IMPORTE FACTURADO (MBs) CON IVA</t>
  </si>
  <si>
    <t>IMPORTE FACTURADO (MBs) SIN IVA</t>
  </si>
  <si>
    <t>IMPORTE FACTURADO (M$US)</t>
  </si>
  <si>
    <t>CATEGORIA</t>
  </si>
  <si>
    <t>TARIFA PROMEDIO (cBs/kWh)</t>
  </si>
  <si>
    <t>PROMEDIO</t>
  </si>
  <si>
    <t>TARIFA PROMEDIO (c$US/kWh)</t>
  </si>
  <si>
    <t>TIPO CAMBIO**</t>
  </si>
  <si>
    <t>TIPO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</si>
</sst>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name val="Arial Unicode MS"/>
      <family val="2"/>
    </font>
    <font>
      <b/>
      <sz val="14"/>
      <color indexed="12"/>
      <name val="Arial Unicode MS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3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3" fontId="0" fillId="2" borderId="0" xfId="0" applyNumberFormat="1" applyFill="1" applyBorder="1"/>
    <xf numFmtId="3" fontId="0" fillId="2" borderId="4" xfId="0" applyNumberFormat="1" applyFill="1" applyBorder="1"/>
    <xf numFmtId="0" fontId="0" fillId="3" borderId="4" xfId="0" applyFill="1" applyBorder="1"/>
    <xf numFmtId="0" fontId="0" fillId="2" borderId="5" xfId="0" applyFill="1" applyBorder="1"/>
    <xf numFmtId="3" fontId="0" fillId="2" borderId="6" xfId="0" applyNumberFormat="1" applyFill="1" applyBorder="1"/>
    <xf numFmtId="0" fontId="0" fillId="2" borderId="6" xfId="0" applyFill="1" applyBorder="1"/>
    <xf numFmtId="3" fontId="0" fillId="2" borderId="5" xfId="0" applyNumberFormat="1" applyFill="1" applyBorder="1"/>
    <xf numFmtId="0" fontId="8" fillId="2" borderId="5" xfId="0" applyFont="1" applyFill="1" applyBorder="1"/>
    <xf numFmtId="3" fontId="8" fillId="2" borderId="6" xfId="0" applyNumberFormat="1" applyFont="1" applyFill="1" applyBorder="1"/>
    <xf numFmtId="3" fontId="8" fillId="2" borderId="2" xfId="0" applyNumberFormat="1" applyFont="1" applyFill="1" applyBorder="1"/>
    <xf numFmtId="3" fontId="8" fillId="2" borderId="5" xfId="0" applyNumberFormat="1" applyFont="1" applyFill="1" applyBorder="1"/>
    <xf numFmtId="0" fontId="8" fillId="3" borderId="0" xfId="0" applyFont="1" applyFill="1"/>
    <xf numFmtId="4" fontId="0" fillId="2" borderId="0" xfId="0" applyNumberFormat="1" applyFill="1" applyBorder="1"/>
    <xf numFmtId="4" fontId="0" fillId="2" borderId="4" xfId="0" applyNumberFormat="1" applyFill="1" applyBorder="1"/>
    <xf numFmtId="4" fontId="0" fillId="2" borderId="0" xfId="0" applyNumberFormat="1" applyFill="1"/>
    <xf numFmtId="4" fontId="0" fillId="2" borderId="6" xfId="0" applyNumberFormat="1" applyFill="1" applyBorder="1"/>
    <xf numFmtId="4" fontId="0" fillId="2" borderId="5" xfId="0" applyNumberFormat="1" applyFill="1" applyBorder="1"/>
    <xf numFmtId="4" fontId="8" fillId="2" borderId="6" xfId="0" applyNumberFormat="1" applyFont="1" applyFill="1" applyBorder="1"/>
    <xf numFmtId="4" fontId="8" fillId="2" borderId="2" xfId="0" applyNumberFormat="1" applyFont="1" applyFill="1" applyBorder="1"/>
    <xf numFmtId="4" fontId="8" fillId="2" borderId="5" xfId="0" applyNumberFormat="1" applyFont="1" applyFill="1" applyBorder="1"/>
    <xf numFmtId="4" fontId="8" fillId="2" borderId="0" xfId="0" applyNumberFormat="1" applyFont="1" applyFill="1"/>
    <xf numFmtId="4" fontId="8" fillId="2" borderId="1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" fontId="0" fillId="2" borderId="0" xfId="0" applyNumberFormat="1" applyFill="1" applyBorder="1" applyProtection="1">
      <protection locked="0"/>
    </xf>
    <xf numFmtId="4" fontId="8" fillId="2" borderId="7" xfId="0" applyNumberFormat="1" applyFont="1" applyFill="1" applyBorder="1"/>
    <xf numFmtId="4" fontId="2" fillId="4" borderId="0" xfId="0" applyNumberFormat="1" applyFont="1" applyFill="1"/>
    <xf numFmtId="0" fontId="8" fillId="2" borderId="0" xfId="0" applyFont="1" applyFill="1" applyAlignment="1">
      <alignment horizontal="left"/>
    </xf>
    <xf numFmtId="4" fontId="9" fillId="2" borderId="0" xfId="1" applyNumberFormat="1" applyFont="1" applyFill="1"/>
    <xf numFmtId="4" fontId="8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8" fillId="2" borderId="7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0" fontId="9" fillId="2" borderId="3" xfId="0" applyFont="1" applyFill="1" applyBorder="1"/>
    <xf numFmtId="4" fontId="9" fillId="2" borderId="3" xfId="0" applyNumberFormat="1" applyFont="1" applyFill="1" applyBorder="1"/>
    <xf numFmtId="4" fontId="9" fillId="2" borderId="0" xfId="0" applyNumberFormat="1" applyFont="1" applyFill="1" applyBorder="1"/>
    <xf numFmtId="4" fontId="9" fillId="2" borderId="4" xfId="0" applyNumberFormat="1" applyFont="1" applyFill="1" applyBorder="1"/>
    <xf numFmtId="4" fontId="0" fillId="2" borderId="0" xfId="0" applyNumberFormat="1" applyFill="1" applyProtection="1">
      <protection locked="0"/>
    </xf>
    <xf numFmtId="0" fontId="9" fillId="2" borderId="5" xfId="0" applyFont="1" applyFill="1" applyBorder="1" applyAlignment="1" applyProtection="1">
      <alignment horizontal="left"/>
    </xf>
    <xf numFmtId="4" fontId="9" fillId="2" borderId="5" xfId="0" applyNumberFormat="1" applyFont="1" applyFill="1" applyBorder="1" applyAlignment="1" applyProtection="1">
      <alignment horizontal="left"/>
    </xf>
    <xf numFmtId="0" fontId="8" fillId="2" borderId="1" xfId="0" applyFont="1" applyFill="1" applyBorder="1"/>
    <xf numFmtId="4" fontId="8" fillId="2" borderId="1" xfId="0" applyNumberFormat="1" applyFont="1" applyFill="1" applyBorder="1"/>
    <xf numFmtId="4" fontId="8" fillId="2" borderId="0" xfId="0" applyNumberFormat="1" applyFont="1" applyFill="1" applyBorder="1"/>
    <xf numFmtId="0" fontId="8" fillId="2" borderId="7" xfId="0" applyFont="1" applyFill="1" applyBorder="1" applyAlignment="1">
      <alignment horizontal="left"/>
    </xf>
    <xf numFmtId="4" fontId="8" fillId="2" borderId="7" xfId="0" applyNumberFormat="1" applyFont="1" applyFill="1" applyBorder="1" applyAlignment="1">
      <alignment horizontal="left"/>
    </xf>
    <xf numFmtId="4" fontId="8" fillId="2" borderId="7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9" xfId="0" applyFont="1" applyFill="1" applyBorder="1"/>
    <xf numFmtId="4" fontId="0" fillId="2" borderId="10" xfId="0" applyNumberFormat="1" applyFill="1" applyBorder="1"/>
    <xf numFmtId="4" fontId="9" fillId="2" borderId="9" xfId="0" applyNumberFormat="1" applyFont="1" applyFill="1" applyBorder="1"/>
    <xf numFmtId="0" fontId="9" fillId="2" borderId="11" xfId="0" applyFont="1" applyFill="1" applyBorder="1" applyAlignment="1" applyProtection="1">
      <alignment horizontal="left"/>
    </xf>
    <xf numFmtId="4" fontId="0" fillId="2" borderId="11" xfId="0" applyNumberFormat="1" applyFill="1" applyBorder="1"/>
    <xf numFmtId="4" fontId="9" fillId="2" borderId="11" xfId="0" applyNumberFormat="1" applyFont="1" applyFill="1" applyBorder="1" applyAlignment="1" applyProtection="1">
      <alignment horizontal="left"/>
    </xf>
    <xf numFmtId="0" fontId="8" fillId="2" borderId="7" xfId="0" applyFont="1" applyFill="1" applyBorder="1"/>
    <xf numFmtId="4" fontId="8" fillId="2" borderId="11" xfId="0" applyNumberFormat="1" applyFont="1" applyFill="1" applyBorder="1"/>
    <xf numFmtId="4" fontId="0" fillId="2" borderId="3" xfId="0" applyNumberFormat="1" applyFill="1" applyBorder="1"/>
    <xf numFmtId="0" fontId="0" fillId="2" borderId="1" xfId="0" applyFill="1" applyBorder="1"/>
    <xf numFmtId="2" fontId="0" fillId="2" borderId="7" xfId="0" applyNumberFormat="1" applyFill="1" applyBorder="1"/>
    <xf numFmtId="0" fontId="0" fillId="0" borderId="1" xfId="0" applyBorder="1"/>
    <xf numFmtId="0" fontId="0" fillId="0" borderId="1" xfId="0" applyFill="1" applyBorder="1"/>
    <xf numFmtId="4" fontId="2" fillId="0" borderId="0" xfId="0" applyNumberFormat="1" applyFont="1" applyFill="1"/>
  </cellXfs>
  <cellStyles count="3">
    <cellStyle name="Millares" xfId="1" builtinId="3"/>
    <cellStyle name="Normal" xfId="0" builtinId="0"/>
    <cellStyle name="Normal 2" xfId="2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ENDE%20REYES\COOP%20REYES%20REPORTE%20ISE%20210%20(GESTION%2020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ER\CER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MPRAS"/>
      <sheetName val="CODIGOS"/>
      <sheetName val="ISE 210 a"/>
      <sheetName val="ISE 210 b"/>
    </sheetNames>
    <sheetDataSet>
      <sheetData sheetId="0" refreshError="1"/>
      <sheetData sheetId="1" refreshError="1"/>
      <sheetData sheetId="2">
        <row r="2">
          <cell r="A2" t="str">
            <v>APA AGUA POTABLE Y ALCANTARILLADO</v>
          </cell>
          <cell r="B2" t="str">
            <v>dAgua Potable</v>
          </cell>
        </row>
        <row r="3">
          <cell r="A3" t="str">
            <v>DOM DOMICILIARIA</v>
          </cell>
          <cell r="B3" t="str">
            <v>aResidencial</v>
          </cell>
        </row>
        <row r="4">
          <cell r="A4" t="str">
            <v>G01 GENERAL 1</v>
          </cell>
          <cell r="B4" t="str">
            <v>bGeneral</v>
          </cell>
        </row>
        <row r="5">
          <cell r="A5" t="str">
            <v>P01 ALUMBRADO PUBLICO</v>
          </cell>
          <cell r="B5" t="str">
            <v>cAlumbrado Publico</v>
          </cell>
        </row>
        <row r="6">
          <cell r="A6" t="str">
            <v>SCI SEGURIDAD CIUDADANA</v>
          </cell>
          <cell r="B6" t="str">
            <v>eSeguridad Ciudadana</v>
          </cell>
        </row>
      </sheetData>
      <sheetData sheetId="3" refreshError="1"/>
      <sheetData sheetId="4">
        <row r="28">
          <cell r="AC28">
            <v>1270</v>
          </cell>
          <cell r="AD28">
            <v>1283</v>
          </cell>
          <cell r="AE28">
            <v>1269</v>
          </cell>
          <cell r="AF28">
            <v>1268</v>
          </cell>
          <cell r="AG28">
            <v>1268</v>
          </cell>
        </row>
        <row r="29">
          <cell r="AC29">
            <v>79</v>
          </cell>
          <cell r="AD29">
            <v>84</v>
          </cell>
          <cell r="AE29">
            <v>82</v>
          </cell>
          <cell r="AF29">
            <v>80</v>
          </cell>
          <cell r="AG29">
            <v>80</v>
          </cell>
        </row>
        <row r="30"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</row>
        <row r="31"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</row>
        <row r="33">
          <cell r="AC33">
            <v>124.20900000000034</v>
          </cell>
          <cell r="AD33">
            <v>105.23550000000006</v>
          </cell>
          <cell r="AE33">
            <v>97.732000000000212</v>
          </cell>
          <cell r="AF33">
            <v>113.41867000000002</v>
          </cell>
          <cell r="AG33">
            <v>96.557170000000113</v>
          </cell>
        </row>
        <row r="34">
          <cell r="AC34">
            <v>26.624000000000017</v>
          </cell>
          <cell r="AD34">
            <v>26.612499999999997</v>
          </cell>
          <cell r="AE34">
            <v>23.996500000000001</v>
          </cell>
          <cell r="AF34">
            <v>28.835669999999993</v>
          </cell>
          <cell r="AG34">
            <v>28.433500000000002</v>
          </cell>
        </row>
        <row r="35">
          <cell r="AC35">
            <v>7.0449999999999999</v>
          </cell>
          <cell r="AD35">
            <v>5.3369999999999997</v>
          </cell>
          <cell r="AE35">
            <v>5.6909999999999998</v>
          </cell>
          <cell r="AF35">
            <v>6.2670000000000003</v>
          </cell>
          <cell r="AG35">
            <v>5.5990000000000002</v>
          </cell>
        </row>
        <row r="36">
          <cell r="AC36">
            <v>0.745</v>
          </cell>
          <cell r="AD36">
            <v>0.94599999999999995</v>
          </cell>
          <cell r="AE36">
            <v>0.66149999999999998</v>
          </cell>
          <cell r="AF36">
            <v>0.316</v>
          </cell>
          <cell r="AG36">
            <v>0.66900000000000004</v>
          </cell>
        </row>
        <row r="38">
          <cell r="AC38">
            <v>70001.244000000297</v>
          </cell>
          <cell r="AD38">
            <v>58307.617499999818</v>
          </cell>
          <cell r="AE38">
            <v>54817.63859999962</v>
          </cell>
          <cell r="AF38">
            <v>63081.333600000129</v>
          </cell>
          <cell r="AG38">
            <v>53522.930699999975</v>
          </cell>
        </row>
        <row r="39">
          <cell r="AC39">
            <v>32990.626199999984</v>
          </cell>
          <cell r="AD39">
            <v>33043.765800000001</v>
          </cell>
          <cell r="AE39">
            <v>29726.560199999996</v>
          </cell>
          <cell r="AF39">
            <v>36025.438500000018</v>
          </cell>
          <cell r="AG39">
            <v>35792.80049999999</v>
          </cell>
        </row>
        <row r="40">
          <cell r="AC40">
            <v>6598.0104000000001</v>
          </cell>
          <cell r="AD40">
            <v>5012.4005999999999</v>
          </cell>
          <cell r="AE40">
            <v>5366.5254000000004</v>
          </cell>
          <cell r="AF40">
            <v>5935.5749999999998</v>
          </cell>
          <cell r="AG40">
            <v>5329.5155999999997</v>
          </cell>
        </row>
        <row r="41">
          <cell r="AC41">
            <v>665.70659999999998</v>
          </cell>
          <cell r="AD41">
            <v>847.68450000000007</v>
          </cell>
          <cell r="AE41">
            <v>595.14960000000008</v>
          </cell>
          <cell r="AF41">
            <v>285.5514</v>
          </cell>
          <cell r="AG41">
            <v>607.57320000000004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d COMPRAS cer 2012"/>
      <sheetName val="bdd VENTAS cer 2012"/>
      <sheetName val="CONSOLIDADO"/>
      <sheetName val="COMPRAS"/>
      <sheetName val="Hoja1"/>
      <sheetName val="ISE 210 a"/>
      <sheetName val="ISE 210 b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Residencial </v>
          </cell>
          <cell r="B1" t="str">
            <v xml:space="preserve">aResidencial </v>
          </cell>
        </row>
        <row r="2">
          <cell r="A2" t="str">
            <v>General</v>
          </cell>
          <cell r="B2" t="str">
            <v>bGeneral</v>
          </cell>
        </row>
        <row r="3">
          <cell r="A3" t="str">
            <v>Industrial</v>
          </cell>
          <cell r="B3" t="str">
            <v>cIndustrial</v>
          </cell>
        </row>
        <row r="4">
          <cell r="A4" t="str">
            <v>Alumbrado Publico</v>
          </cell>
          <cell r="B4" t="str">
            <v>dAlumbrado Publico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7"/>
  <sheetViews>
    <sheetView tabSelected="1" workbookViewId="0"/>
  </sheetViews>
  <sheetFormatPr baseColWidth="10" defaultRowHeight="15" x14ac:dyDescent="0.25"/>
  <cols>
    <col min="1" max="1" width="30.85546875" style="2" customWidth="1"/>
    <col min="2" max="14" width="12.5703125" style="2" customWidth="1"/>
    <col min="15" max="15" width="11.42578125" style="2"/>
    <col min="16" max="16" width="17.42578125" style="2" customWidth="1"/>
    <col min="17" max="28" width="11.7109375" style="2" customWidth="1"/>
    <col min="29" max="29" width="11" style="2" customWidth="1"/>
    <col min="30" max="256" width="11.42578125" style="3"/>
    <col min="257" max="257" width="30.85546875" style="3" customWidth="1"/>
    <col min="258" max="258" width="12.28515625" style="3" customWidth="1"/>
    <col min="259" max="261" width="11.7109375" style="3" customWidth="1"/>
    <col min="262" max="262" width="12.7109375" style="3" customWidth="1"/>
    <col min="263" max="268" width="11.7109375" style="3" customWidth="1"/>
    <col min="269" max="269" width="14.28515625" style="3" customWidth="1"/>
    <col min="270" max="270" width="13" style="3" customWidth="1"/>
    <col min="271" max="271" width="11.42578125" style="3"/>
    <col min="272" max="272" width="17.42578125" style="3" customWidth="1"/>
    <col min="273" max="284" width="11.7109375" style="3" customWidth="1"/>
    <col min="285" max="285" width="11" style="3" customWidth="1"/>
    <col min="286" max="512" width="11.42578125" style="3"/>
    <col min="513" max="513" width="30.85546875" style="3" customWidth="1"/>
    <col min="514" max="514" width="12.28515625" style="3" customWidth="1"/>
    <col min="515" max="517" width="11.7109375" style="3" customWidth="1"/>
    <col min="518" max="518" width="12.7109375" style="3" customWidth="1"/>
    <col min="519" max="524" width="11.7109375" style="3" customWidth="1"/>
    <col min="525" max="525" width="14.28515625" style="3" customWidth="1"/>
    <col min="526" max="526" width="13" style="3" customWidth="1"/>
    <col min="527" max="527" width="11.42578125" style="3"/>
    <col min="528" max="528" width="17.42578125" style="3" customWidth="1"/>
    <col min="529" max="540" width="11.7109375" style="3" customWidth="1"/>
    <col min="541" max="541" width="11" style="3" customWidth="1"/>
    <col min="542" max="768" width="11.42578125" style="3"/>
    <col min="769" max="769" width="30.85546875" style="3" customWidth="1"/>
    <col min="770" max="770" width="12.28515625" style="3" customWidth="1"/>
    <col min="771" max="773" width="11.7109375" style="3" customWidth="1"/>
    <col min="774" max="774" width="12.7109375" style="3" customWidth="1"/>
    <col min="775" max="780" width="11.7109375" style="3" customWidth="1"/>
    <col min="781" max="781" width="14.28515625" style="3" customWidth="1"/>
    <col min="782" max="782" width="13" style="3" customWidth="1"/>
    <col min="783" max="783" width="11.42578125" style="3"/>
    <col min="784" max="784" width="17.42578125" style="3" customWidth="1"/>
    <col min="785" max="796" width="11.7109375" style="3" customWidth="1"/>
    <col min="797" max="797" width="11" style="3" customWidth="1"/>
    <col min="798" max="1024" width="11.42578125" style="3"/>
    <col min="1025" max="1025" width="30.85546875" style="3" customWidth="1"/>
    <col min="1026" max="1026" width="12.28515625" style="3" customWidth="1"/>
    <col min="1027" max="1029" width="11.7109375" style="3" customWidth="1"/>
    <col min="1030" max="1030" width="12.7109375" style="3" customWidth="1"/>
    <col min="1031" max="1036" width="11.7109375" style="3" customWidth="1"/>
    <col min="1037" max="1037" width="14.28515625" style="3" customWidth="1"/>
    <col min="1038" max="1038" width="13" style="3" customWidth="1"/>
    <col min="1039" max="1039" width="11.42578125" style="3"/>
    <col min="1040" max="1040" width="17.42578125" style="3" customWidth="1"/>
    <col min="1041" max="1052" width="11.7109375" style="3" customWidth="1"/>
    <col min="1053" max="1053" width="11" style="3" customWidth="1"/>
    <col min="1054" max="1280" width="11.42578125" style="3"/>
    <col min="1281" max="1281" width="30.85546875" style="3" customWidth="1"/>
    <col min="1282" max="1282" width="12.28515625" style="3" customWidth="1"/>
    <col min="1283" max="1285" width="11.7109375" style="3" customWidth="1"/>
    <col min="1286" max="1286" width="12.7109375" style="3" customWidth="1"/>
    <col min="1287" max="1292" width="11.7109375" style="3" customWidth="1"/>
    <col min="1293" max="1293" width="14.28515625" style="3" customWidth="1"/>
    <col min="1294" max="1294" width="13" style="3" customWidth="1"/>
    <col min="1295" max="1295" width="11.42578125" style="3"/>
    <col min="1296" max="1296" width="17.42578125" style="3" customWidth="1"/>
    <col min="1297" max="1308" width="11.7109375" style="3" customWidth="1"/>
    <col min="1309" max="1309" width="11" style="3" customWidth="1"/>
    <col min="1310" max="1536" width="11.42578125" style="3"/>
    <col min="1537" max="1537" width="30.85546875" style="3" customWidth="1"/>
    <col min="1538" max="1538" width="12.28515625" style="3" customWidth="1"/>
    <col min="1539" max="1541" width="11.7109375" style="3" customWidth="1"/>
    <col min="1542" max="1542" width="12.7109375" style="3" customWidth="1"/>
    <col min="1543" max="1548" width="11.7109375" style="3" customWidth="1"/>
    <col min="1549" max="1549" width="14.28515625" style="3" customWidth="1"/>
    <col min="1550" max="1550" width="13" style="3" customWidth="1"/>
    <col min="1551" max="1551" width="11.42578125" style="3"/>
    <col min="1552" max="1552" width="17.42578125" style="3" customWidth="1"/>
    <col min="1553" max="1564" width="11.7109375" style="3" customWidth="1"/>
    <col min="1565" max="1565" width="11" style="3" customWidth="1"/>
    <col min="1566" max="1792" width="11.42578125" style="3"/>
    <col min="1793" max="1793" width="30.85546875" style="3" customWidth="1"/>
    <col min="1794" max="1794" width="12.28515625" style="3" customWidth="1"/>
    <col min="1795" max="1797" width="11.7109375" style="3" customWidth="1"/>
    <col min="1798" max="1798" width="12.7109375" style="3" customWidth="1"/>
    <col min="1799" max="1804" width="11.7109375" style="3" customWidth="1"/>
    <col min="1805" max="1805" width="14.28515625" style="3" customWidth="1"/>
    <col min="1806" max="1806" width="13" style="3" customWidth="1"/>
    <col min="1807" max="1807" width="11.42578125" style="3"/>
    <col min="1808" max="1808" width="17.42578125" style="3" customWidth="1"/>
    <col min="1809" max="1820" width="11.7109375" style="3" customWidth="1"/>
    <col min="1821" max="1821" width="11" style="3" customWidth="1"/>
    <col min="1822" max="2048" width="11.42578125" style="3"/>
    <col min="2049" max="2049" width="30.85546875" style="3" customWidth="1"/>
    <col min="2050" max="2050" width="12.28515625" style="3" customWidth="1"/>
    <col min="2051" max="2053" width="11.7109375" style="3" customWidth="1"/>
    <col min="2054" max="2054" width="12.7109375" style="3" customWidth="1"/>
    <col min="2055" max="2060" width="11.7109375" style="3" customWidth="1"/>
    <col min="2061" max="2061" width="14.28515625" style="3" customWidth="1"/>
    <col min="2062" max="2062" width="13" style="3" customWidth="1"/>
    <col min="2063" max="2063" width="11.42578125" style="3"/>
    <col min="2064" max="2064" width="17.42578125" style="3" customWidth="1"/>
    <col min="2065" max="2076" width="11.7109375" style="3" customWidth="1"/>
    <col min="2077" max="2077" width="11" style="3" customWidth="1"/>
    <col min="2078" max="2304" width="11.42578125" style="3"/>
    <col min="2305" max="2305" width="30.85546875" style="3" customWidth="1"/>
    <col min="2306" max="2306" width="12.28515625" style="3" customWidth="1"/>
    <col min="2307" max="2309" width="11.7109375" style="3" customWidth="1"/>
    <col min="2310" max="2310" width="12.7109375" style="3" customWidth="1"/>
    <col min="2311" max="2316" width="11.7109375" style="3" customWidth="1"/>
    <col min="2317" max="2317" width="14.28515625" style="3" customWidth="1"/>
    <col min="2318" max="2318" width="13" style="3" customWidth="1"/>
    <col min="2319" max="2319" width="11.42578125" style="3"/>
    <col min="2320" max="2320" width="17.42578125" style="3" customWidth="1"/>
    <col min="2321" max="2332" width="11.7109375" style="3" customWidth="1"/>
    <col min="2333" max="2333" width="11" style="3" customWidth="1"/>
    <col min="2334" max="2560" width="11.42578125" style="3"/>
    <col min="2561" max="2561" width="30.85546875" style="3" customWidth="1"/>
    <col min="2562" max="2562" width="12.28515625" style="3" customWidth="1"/>
    <col min="2563" max="2565" width="11.7109375" style="3" customWidth="1"/>
    <col min="2566" max="2566" width="12.7109375" style="3" customWidth="1"/>
    <col min="2567" max="2572" width="11.7109375" style="3" customWidth="1"/>
    <col min="2573" max="2573" width="14.28515625" style="3" customWidth="1"/>
    <col min="2574" max="2574" width="13" style="3" customWidth="1"/>
    <col min="2575" max="2575" width="11.42578125" style="3"/>
    <col min="2576" max="2576" width="17.42578125" style="3" customWidth="1"/>
    <col min="2577" max="2588" width="11.7109375" style="3" customWidth="1"/>
    <col min="2589" max="2589" width="11" style="3" customWidth="1"/>
    <col min="2590" max="2816" width="11.42578125" style="3"/>
    <col min="2817" max="2817" width="30.85546875" style="3" customWidth="1"/>
    <col min="2818" max="2818" width="12.28515625" style="3" customWidth="1"/>
    <col min="2819" max="2821" width="11.7109375" style="3" customWidth="1"/>
    <col min="2822" max="2822" width="12.7109375" style="3" customWidth="1"/>
    <col min="2823" max="2828" width="11.7109375" style="3" customWidth="1"/>
    <col min="2829" max="2829" width="14.28515625" style="3" customWidth="1"/>
    <col min="2830" max="2830" width="13" style="3" customWidth="1"/>
    <col min="2831" max="2831" width="11.42578125" style="3"/>
    <col min="2832" max="2832" width="17.42578125" style="3" customWidth="1"/>
    <col min="2833" max="2844" width="11.7109375" style="3" customWidth="1"/>
    <col min="2845" max="2845" width="11" style="3" customWidth="1"/>
    <col min="2846" max="3072" width="11.42578125" style="3"/>
    <col min="3073" max="3073" width="30.85546875" style="3" customWidth="1"/>
    <col min="3074" max="3074" width="12.28515625" style="3" customWidth="1"/>
    <col min="3075" max="3077" width="11.7109375" style="3" customWidth="1"/>
    <col min="3078" max="3078" width="12.7109375" style="3" customWidth="1"/>
    <col min="3079" max="3084" width="11.7109375" style="3" customWidth="1"/>
    <col min="3085" max="3085" width="14.28515625" style="3" customWidth="1"/>
    <col min="3086" max="3086" width="13" style="3" customWidth="1"/>
    <col min="3087" max="3087" width="11.42578125" style="3"/>
    <col min="3088" max="3088" width="17.42578125" style="3" customWidth="1"/>
    <col min="3089" max="3100" width="11.7109375" style="3" customWidth="1"/>
    <col min="3101" max="3101" width="11" style="3" customWidth="1"/>
    <col min="3102" max="3328" width="11.42578125" style="3"/>
    <col min="3329" max="3329" width="30.85546875" style="3" customWidth="1"/>
    <col min="3330" max="3330" width="12.28515625" style="3" customWidth="1"/>
    <col min="3331" max="3333" width="11.7109375" style="3" customWidth="1"/>
    <col min="3334" max="3334" width="12.7109375" style="3" customWidth="1"/>
    <col min="3335" max="3340" width="11.7109375" style="3" customWidth="1"/>
    <col min="3341" max="3341" width="14.28515625" style="3" customWidth="1"/>
    <col min="3342" max="3342" width="13" style="3" customWidth="1"/>
    <col min="3343" max="3343" width="11.42578125" style="3"/>
    <col min="3344" max="3344" width="17.42578125" style="3" customWidth="1"/>
    <col min="3345" max="3356" width="11.7109375" style="3" customWidth="1"/>
    <col min="3357" max="3357" width="11" style="3" customWidth="1"/>
    <col min="3358" max="3584" width="11.42578125" style="3"/>
    <col min="3585" max="3585" width="30.85546875" style="3" customWidth="1"/>
    <col min="3586" max="3586" width="12.28515625" style="3" customWidth="1"/>
    <col min="3587" max="3589" width="11.7109375" style="3" customWidth="1"/>
    <col min="3590" max="3590" width="12.7109375" style="3" customWidth="1"/>
    <col min="3591" max="3596" width="11.7109375" style="3" customWidth="1"/>
    <col min="3597" max="3597" width="14.28515625" style="3" customWidth="1"/>
    <col min="3598" max="3598" width="13" style="3" customWidth="1"/>
    <col min="3599" max="3599" width="11.42578125" style="3"/>
    <col min="3600" max="3600" width="17.42578125" style="3" customWidth="1"/>
    <col min="3601" max="3612" width="11.7109375" style="3" customWidth="1"/>
    <col min="3613" max="3613" width="11" style="3" customWidth="1"/>
    <col min="3614" max="3840" width="11.42578125" style="3"/>
    <col min="3841" max="3841" width="30.85546875" style="3" customWidth="1"/>
    <col min="3842" max="3842" width="12.28515625" style="3" customWidth="1"/>
    <col min="3843" max="3845" width="11.7109375" style="3" customWidth="1"/>
    <col min="3846" max="3846" width="12.7109375" style="3" customWidth="1"/>
    <col min="3847" max="3852" width="11.7109375" style="3" customWidth="1"/>
    <col min="3853" max="3853" width="14.28515625" style="3" customWidth="1"/>
    <col min="3854" max="3854" width="13" style="3" customWidth="1"/>
    <col min="3855" max="3855" width="11.42578125" style="3"/>
    <col min="3856" max="3856" width="17.42578125" style="3" customWidth="1"/>
    <col min="3857" max="3868" width="11.7109375" style="3" customWidth="1"/>
    <col min="3869" max="3869" width="11" style="3" customWidth="1"/>
    <col min="3870" max="4096" width="11.42578125" style="3"/>
    <col min="4097" max="4097" width="30.85546875" style="3" customWidth="1"/>
    <col min="4098" max="4098" width="12.28515625" style="3" customWidth="1"/>
    <col min="4099" max="4101" width="11.7109375" style="3" customWidth="1"/>
    <col min="4102" max="4102" width="12.7109375" style="3" customWidth="1"/>
    <col min="4103" max="4108" width="11.7109375" style="3" customWidth="1"/>
    <col min="4109" max="4109" width="14.28515625" style="3" customWidth="1"/>
    <col min="4110" max="4110" width="13" style="3" customWidth="1"/>
    <col min="4111" max="4111" width="11.42578125" style="3"/>
    <col min="4112" max="4112" width="17.42578125" style="3" customWidth="1"/>
    <col min="4113" max="4124" width="11.7109375" style="3" customWidth="1"/>
    <col min="4125" max="4125" width="11" style="3" customWidth="1"/>
    <col min="4126" max="4352" width="11.42578125" style="3"/>
    <col min="4353" max="4353" width="30.85546875" style="3" customWidth="1"/>
    <col min="4354" max="4354" width="12.28515625" style="3" customWidth="1"/>
    <col min="4355" max="4357" width="11.7109375" style="3" customWidth="1"/>
    <col min="4358" max="4358" width="12.7109375" style="3" customWidth="1"/>
    <col min="4359" max="4364" width="11.7109375" style="3" customWidth="1"/>
    <col min="4365" max="4365" width="14.28515625" style="3" customWidth="1"/>
    <col min="4366" max="4366" width="13" style="3" customWidth="1"/>
    <col min="4367" max="4367" width="11.42578125" style="3"/>
    <col min="4368" max="4368" width="17.42578125" style="3" customWidth="1"/>
    <col min="4369" max="4380" width="11.7109375" style="3" customWidth="1"/>
    <col min="4381" max="4381" width="11" style="3" customWidth="1"/>
    <col min="4382" max="4608" width="11.42578125" style="3"/>
    <col min="4609" max="4609" width="30.85546875" style="3" customWidth="1"/>
    <col min="4610" max="4610" width="12.28515625" style="3" customWidth="1"/>
    <col min="4611" max="4613" width="11.7109375" style="3" customWidth="1"/>
    <col min="4614" max="4614" width="12.7109375" style="3" customWidth="1"/>
    <col min="4615" max="4620" width="11.7109375" style="3" customWidth="1"/>
    <col min="4621" max="4621" width="14.28515625" style="3" customWidth="1"/>
    <col min="4622" max="4622" width="13" style="3" customWidth="1"/>
    <col min="4623" max="4623" width="11.42578125" style="3"/>
    <col min="4624" max="4624" width="17.42578125" style="3" customWidth="1"/>
    <col min="4625" max="4636" width="11.7109375" style="3" customWidth="1"/>
    <col min="4637" max="4637" width="11" style="3" customWidth="1"/>
    <col min="4638" max="4864" width="11.42578125" style="3"/>
    <col min="4865" max="4865" width="30.85546875" style="3" customWidth="1"/>
    <col min="4866" max="4866" width="12.28515625" style="3" customWidth="1"/>
    <col min="4867" max="4869" width="11.7109375" style="3" customWidth="1"/>
    <col min="4870" max="4870" width="12.7109375" style="3" customWidth="1"/>
    <col min="4871" max="4876" width="11.7109375" style="3" customWidth="1"/>
    <col min="4877" max="4877" width="14.28515625" style="3" customWidth="1"/>
    <col min="4878" max="4878" width="13" style="3" customWidth="1"/>
    <col min="4879" max="4879" width="11.42578125" style="3"/>
    <col min="4880" max="4880" width="17.42578125" style="3" customWidth="1"/>
    <col min="4881" max="4892" width="11.7109375" style="3" customWidth="1"/>
    <col min="4893" max="4893" width="11" style="3" customWidth="1"/>
    <col min="4894" max="5120" width="11.42578125" style="3"/>
    <col min="5121" max="5121" width="30.85546875" style="3" customWidth="1"/>
    <col min="5122" max="5122" width="12.28515625" style="3" customWidth="1"/>
    <col min="5123" max="5125" width="11.7109375" style="3" customWidth="1"/>
    <col min="5126" max="5126" width="12.7109375" style="3" customWidth="1"/>
    <col min="5127" max="5132" width="11.7109375" style="3" customWidth="1"/>
    <col min="5133" max="5133" width="14.28515625" style="3" customWidth="1"/>
    <col min="5134" max="5134" width="13" style="3" customWidth="1"/>
    <col min="5135" max="5135" width="11.42578125" style="3"/>
    <col min="5136" max="5136" width="17.42578125" style="3" customWidth="1"/>
    <col min="5137" max="5148" width="11.7109375" style="3" customWidth="1"/>
    <col min="5149" max="5149" width="11" style="3" customWidth="1"/>
    <col min="5150" max="5376" width="11.42578125" style="3"/>
    <col min="5377" max="5377" width="30.85546875" style="3" customWidth="1"/>
    <col min="5378" max="5378" width="12.28515625" style="3" customWidth="1"/>
    <col min="5379" max="5381" width="11.7109375" style="3" customWidth="1"/>
    <col min="5382" max="5382" width="12.7109375" style="3" customWidth="1"/>
    <col min="5383" max="5388" width="11.7109375" style="3" customWidth="1"/>
    <col min="5389" max="5389" width="14.28515625" style="3" customWidth="1"/>
    <col min="5390" max="5390" width="13" style="3" customWidth="1"/>
    <col min="5391" max="5391" width="11.42578125" style="3"/>
    <col min="5392" max="5392" width="17.42578125" style="3" customWidth="1"/>
    <col min="5393" max="5404" width="11.7109375" style="3" customWidth="1"/>
    <col min="5405" max="5405" width="11" style="3" customWidth="1"/>
    <col min="5406" max="5632" width="11.42578125" style="3"/>
    <col min="5633" max="5633" width="30.85546875" style="3" customWidth="1"/>
    <col min="5634" max="5634" width="12.28515625" style="3" customWidth="1"/>
    <col min="5635" max="5637" width="11.7109375" style="3" customWidth="1"/>
    <col min="5638" max="5638" width="12.7109375" style="3" customWidth="1"/>
    <col min="5639" max="5644" width="11.7109375" style="3" customWidth="1"/>
    <col min="5645" max="5645" width="14.28515625" style="3" customWidth="1"/>
    <col min="5646" max="5646" width="13" style="3" customWidth="1"/>
    <col min="5647" max="5647" width="11.42578125" style="3"/>
    <col min="5648" max="5648" width="17.42578125" style="3" customWidth="1"/>
    <col min="5649" max="5660" width="11.7109375" style="3" customWidth="1"/>
    <col min="5661" max="5661" width="11" style="3" customWidth="1"/>
    <col min="5662" max="5888" width="11.42578125" style="3"/>
    <col min="5889" max="5889" width="30.85546875" style="3" customWidth="1"/>
    <col min="5890" max="5890" width="12.28515625" style="3" customWidth="1"/>
    <col min="5891" max="5893" width="11.7109375" style="3" customWidth="1"/>
    <col min="5894" max="5894" width="12.7109375" style="3" customWidth="1"/>
    <col min="5895" max="5900" width="11.7109375" style="3" customWidth="1"/>
    <col min="5901" max="5901" width="14.28515625" style="3" customWidth="1"/>
    <col min="5902" max="5902" width="13" style="3" customWidth="1"/>
    <col min="5903" max="5903" width="11.42578125" style="3"/>
    <col min="5904" max="5904" width="17.42578125" style="3" customWidth="1"/>
    <col min="5905" max="5916" width="11.7109375" style="3" customWidth="1"/>
    <col min="5917" max="5917" width="11" style="3" customWidth="1"/>
    <col min="5918" max="6144" width="11.42578125" style="3"/>
    <col min="6145" max="6145" width="30.85546875" style="3" customWidth="1"/>
    <col min="6146" max="6146" width="12.28515625" style="3" customWidth="1"/>
    <col min="6147" max="6149" width="11.7109375" style="3" customWidth="1"/>
    <col min="6150" max="6150" width="12.7109375" style="3" customWidth="1"/>
    <col min="6151" max="6156" width="11.7109375" style="3" customWidth="1"/>
    <col min="6157" max="6157" width="14.28515625" style="3" customWidth="1"/>
    <col min="6158" max="6158" width="13" style="3" customWidth="1"/>
    <col min="6159" max="6159" width="11.42578125" style="3"/>
    <col min="6160" max="6160" width="17.42578125" style="3" customWidth="1"/>
    <col min="6161" max="6172" width="11.7109375" style="3" customWidth="1"/>
    <col min="6173" max="6173" width="11" style="3" customWidth="1"/>
    <col min="6174" max="6400" width="11.42578125" style="3"/>
    <col min="6401" max="6401" width="30.85546875" style="3" customWidth="1"/>
    <col min="6402" max="6402" width="12.28515625" style="3" customWidth="1"/>
    <col min="6403" max="6405" width="11.7109375" style="3" customWidth="1"/>
    <col min="6406" max="6406" width="12.7109375" style="3" customWidth="1"/>
    <col min="6407" max="6412" width="11.7109375" style="3" customWidth="1"/>
    <col min="6413" max="6413" width="14.28515625" style="3" customWidth="1"/>
    <col min="6414" max="6414" width="13" style="3" customWidth="1"/>
    <col min="6415" max="6415" width="11.42578125" style="3"/>
    <col min="6416" max="6416" width="17.42578125" style="3" customWidth="1"/>
    <col min="6417" max="6428" width="11.7109375" style="3" customWidth="1"/>
    <col min="6429" max="6429" width="11" style="3" customWidth="1"/>
    <col min="6430" max="6656" width="11.42578125" style="3"/>
    <col min="6657" max="6657" width="30.85546875" style="3" customWidth="1"/>
    <col min="6658" max="6658" width="12.28515625" style="3" customWidth="1"/>
    <col min="6659" max="6661" width="11.7109375" style="3" customWidth="1"/>
    <col min="6662" max="6662" width="12.7109375" style="3" customWidth="1"/>
    <col min="6663" max="6668" width="11.7109375" style="3" customWidth="1"/>
    <col min="6669" max="6669" width="14.28515625" style="3" customWidth="1"/>
    <col min="6670" max="6670" width="13" style="3" customWidth="1"/>
    <col min="6671" max="6671" width="11.42578125" style="3"/>
    <col min="6672" max="6672" width="17.42578125" style="3" customWidth="1"/>
    <col min="6673" max="6684" width="11.7109375" style="3" customWidth="1"/>
    <col min="6685" max="6685" width="11" style="3" customWidth="1"/>
    <col min="6686" max="6912" width="11.42578125" style="3"/>
    <col min="6913" max="6913" width="30.85546875" style="3" customWidth="1"/>
    <col min="6914" max="6914" width="12.28515625" style="3" customWidth="1"/>
    <col min="6915" max="6917" width="11.7109375" style="3" customWidth="1"/>
    <col min="6918" max="6918" width="12.7109375" style="3" customWidth="1"/>
    <col min="6919" max="6924" width="11.7109375" style="3" customWidth="1"/>
    <col min="6925" max="6925" width="14.28515625" style="3" customWidth="1"/>
    <col min="6926" max="6926" width="13" style="3" customWidth="1"/>
    <col min="6927" max="6927" width="11.42578125" style="3"/>
    <col min="6928" max="6928" width="17.42578125" style="3" customWidth="1"/>
    <col min="6929" max="6940" width="11.7109375" style="3" customWidth="1"/>
    <col min="6941" max="6941" width="11" style="3" customWidth="1"/>
    <col min="6942" max="7168" width="11.42578125" style="3"/>
    <col min="7169" max="7169" width="30.85546875" style="3" customWidth="1"/>
    <col min="7170" max="7170" width="12.28515625" style="3" customWidth="1"/>
    <col min="7171" max="7173" width="11.7109375" style="3" customWidth="1"/>
    <col min="7174" max="7174" width="12.7109375" style="3" customWidth="1"/>
    <col min="7175" max="7180" width="11.7109375" style="3" customWidth="1"/>
    <col min="7181" max="7181" width="14.28515625" style="3" customWidth="1"/>
    <col min="7182" max="7182" width="13" style="3" customWidth="1"/>
    <col min="7183" max="7183" width="11.42578125" style="3"/>
    <col min="7184" max="7184" width="17.42578125" style="3" customWidth="1"/>
    <col min="7185" max="7196" width="11.7109375" style="3" customWidth="1"/>
    <col min="7197" max="7197" width="11" style="3" customWidth="1"/>
    <col min="7198" max="7424" width="11.42578125" style="3"/>
    <col min="7425" max="7425" width="30.85546875" style="3" customWidth="1"/>
    <col min="7426" max="7426" width="12.28515625" style="3" customWidth="1"/>
    <col min="7427" max="7429" width="11.7109375" style="3" customWidth="1"/>
    <col min="7430" max="7430" width="12.7109375" style="3" customWidth="1"/>
    <col min="7431" max="7436" width="11.7109375" style="3" customWidth="1"/>
    <col min="7437" max="7437" width="14.28515625" style="3" customWidth="1"/>
    <col min="7438" max="7438" width="13" style="3" customWidth="1"/>
    <col min="7439" max="7439" width="11.42578125" style="3"/>
    <col min="7440" max="7440" width="17.42578125" style="3" customWidth="1"/>
    <col min="7441" max="7452" width="11.7109375" style="3" customWidth="1"/>
    <col min="7453" max="7453" width="11" style="3" customWidth="1"/>
    <col min="7454" max="7680" width="11.42578125" style="3"/>
    <col min="7681" max="7681" width="30.85546875" style="3" customWidth="1"/>
    <col min="7682" max="7682" width="12.28515625" style="3" customWidth="1"/>
    <col min="7683" max="7685" width="11.7109375" style="3" customWidth="1"/>
    <col min="7686" max="7686" width="12.7109375" style="3" customWidth="1"/>
    <col min="7687" max="7692" width="11.7109375" style="3" customWidth="1"/>
    <col min="7693" max="7693" width="14.28515625" style="3" customWidth="1"/>
    <col min="7694" max="7694" width="13" style="3" customWidth="1"/>
    <col min="7695" max="7695" width="11.42578125" style="3"/>
    <col min="7696" max="7696" width="17.42578125" style="3" customWidth="1"/>
    <col min="7697" max="7708" width="11.7109375" style="3" customWidth="1"/>
    <col min="7709" max="7709" width="11" style="3" customWidth="1"/>
    <col min="7710" max="7936" width="11.42578125" style="3"/>
    <col min="7937" max="7937" width="30.85546875" style="3" customWidth="1"/>
    <col min="7938" max="7938" width="12.28515625" style="3" customWidth="1"/>
    <col min="7939" max="7941" width="11.7109375" style="3" customWidth="1"/>
    <col min="7942" max="7942" width="12.7109375" style="3" customWidth="1"/>
    <col min="7943" max="7948" width="11.7109375" style="3" customWidth="1"/>
    <col min="7949" max="7949" width="14.28515625" style="3" customWidth="1"/>
    <col min="7950" max="7950" width="13" style="3" customWidth="1"/>
    <col min="7951" max="7951" width="11.42578125" style="3"/>
    <col min="7952" max="7952" width="17.42578125" style="3" customWidth="1"/>
    <col min="7953" max="7964" width="11.7109375" style="3" customWidth="1"/>
    <col min="7965" max="7965" width="11" style="3" customWidth="1"/>
    <col min="7966" max="8192" width="11.42578125" style="3"/>
    <col min="8193" max="8193" width="30.85546875" style="3" customWidth="1"/>
    <col min="8194" max="8194" width="12.28515625" style="3" customWidth="1"/>
    <col min="8195" max="8197" width="11.7109375" style="3" customWidth="1"/>
    <col min="8198" max="8198" width="12.7109375" style="3" customWidth="1"/>
    <col min="8199" max="8204" width="11.7109375" style="3" customWidth="1"/>
    <col min="8205" max="8205" width="14.28515625" style="3" customWidth="1"/>
    <col min="8206" max="8206" width="13" style="3" customWidth="1"/>
    <col min="8207" max="8207" width="11.42578125" style="3"/>
    <col min="8208" max="8208" width="17.42578125" style="3" customWidth="1"/>
    <col min="8209" max="8220" width="11.7109375" style="3" customWidth="1"/>
    <col min="8221" max="8221" width="11" style="3" customWidth="1"/>
    <col min="8222" max="8448" width="11.42578125" style="3"/>
    <col min="8449" max="8449" width="30.85546875" style="3" customWidth="1"/>
    <col min="8450" max="8450" width="12.28515625" style="3" customWidth="1"/>
    <col min="8451" max="8453" width="11.7109375" style="3" customWidth="1"/>
    <col min="8454" max="8454" width="12.7109375" style="3" customWidth="1"/>
    <col min="8455" max="8460" width="11.7109375" style="3" customWidth="1"/>
    <col min="8461" max="8461" width="14.28515625" style="3" customWidth="1"/>
    <col min="8462" max="8462" width="13" style="3" customWidth="1"/>
    <col min="8463" max="8463" width="11.42578125" style="3"/>
    <col min="8464" max="8464" width="17.42578125" style="3" customWidth="1"/>
    <col min="8465" max="8476" width="11.7109375" style="3" customWidth="1"/>
    <col min="8477" max="8477" width="11" style="3" customWidth="1"/>
    <col min="8478" max="8704" width="11.42578125" style="3"/>
    <col min="8705" max="8705" width="30.85546875" style="3" customWidth="1"/>
    <col min="8706" max="8706" width="12.28515625" style="3" customWidth="1"/>
    <col min="8707" max="8709" width="11.7109375" style="3" customWidth="1"/>
    <col min="8710" max="8710" width="12.7109375" style="3" customWidth="1"/>
    <col min="8711" max="8716" width="11.7109375" style="3" customWidth="1"/>
    <col min="8717" max="8717" width="14.28515625" style="3" customWidth="1"/>
    <col min="8718" max="8718" width="13" style="3" customWidth="1"/>
    <col min="8719" max="8719" width="11.42578125" style="3"/>
    <col min="8720" max="8720" width="17.42578125" style="3" customWidth="1"/>
    <col min="8721" max="8732" width="11.7109375" style="3" customWidth="1"/>
    <col min="8733" max="8733" width="11" style="3" customWidth="1"/>
    <col min="8734" max="8960" width="11.42578125" style="3"/>
    <col min="8961" max="8961" width="30.85546875" style="3" customWidth="1"/>
    <col min="8962" max="8962" width="12.28515625" style="3" customWidth="1"/>
    <col min="8963" max="8965" width="11.7109375" style="3" customWidth="1"/>
    <col min="8966" max="8966" width="12.7109375" style="3" customWidth="1"/>
    <col min="8967" max="8972" width="11.7109375" style="3" customWidth="1"/>
    <col min="8973" max="8973" width="14.28515625" style="3" customWidth="1"/>
    <col min="8974" max="8974" width="13" style="3" customWidth="1"/>
    <col min="8975" max="8975" width="11.42578125" style="3"/>
    <col min="8976" max="8976" width="17.42578125" style="3" customWidth="1"/>
    <col min="8977" max="8988" width="11.7109375" style="3" customWidth="1"/>
    <col min="8989" max="8989" width="11" style="3" customWidth="1"/>
    <col min="8990" max="9216" width="11.42578125" style="3"/>
    <col min="9217" max="9217" width="30.85546875" style="3" customWidth="1"/>
    <col min="9218" max="9218" width="12.28515625" style="3" customWidth="1"/>
    <col min="9219" max="9221" width="11.7109375" style="3" customWidth="1"/>
    <col min="9222" max="9222" width="12.7109375" style="3" customWidth="1"/>
    <col min="9223" max="9228" width="11.7109375" style="3" customWidth="1"/>
    <col min="9229" max="9229" width="14.28515625" style="3" customWidth="1"/>
    <col min="9230" max="9230" width="13" style="3" customWidth="1"/>
    <col min="9231" max="9231" width="11.42578125" style="3"/>
    <col min="9232" max="9232" width="17.42578125" style="3" customWidth="1"/>
    <col min="9233" max="9244" width="11.7109375" style="3" customWidth="1"/>
    <col min="9245" max="9245" width="11" style="3" customWidth="1"/>
    <col min="9246" max="9472" width="11.42578125" style="3"/>
    <col min="9473" max="9473" width="30.85546875" style="3" customWidth="1"/>
    <col min="9474" max="9474" width="12.28515625" style="3" customWidth="1"/>
    <col min="9475" max="9477" width="11.7109375" style="3" customWidth="1"/>
    <col min="9478" max="9478" width="12.7109375" style="3" customWidth="1"/>
    <col min="9479" max="9484" width="11.7109375" style="3" customWidth="1"/>
    <col min="9485" max="9485" width="14.28515625" style="3" customWidth="1"/>
    <col min="9486" max="9486" width="13" style="3" customWidth="1"/>
    <col min="9487" max="9487" width="11.42578125" style="3"/>
    <col min="9488" max="9488" width="17.42578125" style="3" customWidth="1"/>
    <col min="9489" max="9500" width="11.7109375" style="3" customWidth="1"/>
    <col min="9501" max="9501" width="11" style="3" customWidth="1"/>
    <col min="9502" max="9728" width="11.42578125" style="3"/>
    <col min="9729" max="9729" width="30.85546875" style="3" customWidth="1"/>
    <col min="9730" max="9730" width="12.28515625" style="3" customWidth="1"/>
    <col min="9731" max="9733" width="11.7109375" style="3" customWidth="1"/>
    <col min="9734" max="9734" width="12.7109375" style="3" customWidth="1"/>
    <col min="9735" max="9740" width="11.7109375" style="3" customWidth="1"/>
    <col min="9741" max="9741" width="14.28515625" style="3" customWidth="1"/>
    <col min="9742" max="9742" width="13" style="3" customWidth="1"/>
    <col min="9743" max="9743" width="11.42578125" style="3"/>
    <col min="9744" max="9744" width="17.42578125" style="3" customWidth="1"/>
    <col min="9745" max="9756" width="11.7109375" style="3" customWidth="1"/>
    <col min="9757" max="9757" width="11" style="3" customWidth="1"/>
    <col min="9758" max="9984" width="11.42578125" style="3"/>
    <col min="9985" max="9985" width="30.85546875" style="3" customWidth="1"/>
    <col min="9986" max="9986" width="12.28515625" style="3" customWidth="1"/>
    <col min="9987" max="9989" width="11.7109375" style="3" customWidth="1"/>
    <col min="9990" max="9990" width="12.7109375" style="3" customWidth="1"/>
    <col min="9991" max="9996" width="11.7109375" style="3" customWidth="1"/>
    <col min="9997" max="9997" width="14.28515625" style="3" customWidth="1"/>
    <col min="9998" max="9998" width="13" style="3" customWidth="1"/>
    <col min="9999" max="9999" width="11.42578125" style="3"/>
    <col min="10000" max="10000" width="17.42578125" style="3" customWidth="1"/>
    <col min="10001" max="10012" width="11.7109375" style="3" customWidth="1"/>
    <col min="10013" max="10013" width="11" style="3" customWidth="1"/>
    <col min="10014" max="10240" width="11.42578125" style="3"/>
    <col min="10241" max="10241" width="30.85546875" style="3" customWidth="1"/>
    <col min="10242" max="10242" width="12.28515625" style="3" customWidth="1"/>
    <col min="10243" max="10245" width="11.7109375" style="3" customWidth="1"/>
    <col min="10246" max="10246" width="12.7109375" style="3" customWidth="1"/>
    <col min="10247" max="10252" width="11.7109375" style="3" customWidth="1"/>
    <col min="10253" max="10253" width="14.28515625" style="3" customWidth="1"/>
    <col min="10254" max="10254" width="13" style="3" customWidth="1"/>
    <col min="10255" max="10255" width="11.42578125" style="3"/>
    <col min="10256" max="10256" width="17.42578125" style="3" customWidth="1"/>
    <col min="10257" max="10268" width="11.7109375" style="3" customWidth="1"/>
    <col min="10269" max="10269" width="11" style="3" customWidth="1"/>
    <col min="10270" max="10496" width="11.42578125" style="3"/>
    <col min="10497" max="10497" width="30.85546875" style="3" customWidth="1"/>
    <col min="10498" max="10498" width="12.28515625" style="3" customWidth="1"/>
    <col min="10499" max="10501" width="11.7109375" style="3" customWidth="1"/>
    <col min="10502" max="10502" width="12.7109375" style="3" customWidth="1"/>
    <col min="10503" max="10508" width="11.7109375" style="3" customWidth="1"/>
    <col min="10509" max="10509" width="14.28515625" style="3" customWidth="1"/>
    <col min="10510" max="10510" width="13" style="3" customWidth="1"/>
    <col min="10511" max="10511" width="11.42578125" style="3"/>
    <col min="10512" max="10512" width="17.42578125" style="3" customWidth="1"/>
    <col min="10513" max="10524" width="11.7109375" style="3" customWidth="1"/>
    <col min="10525" max="10525" width="11" style="3" customWidth="1"/>
    <col min="10526" max="10752" width="11.42578125" style="3"/>
    <col min="10753" max="10753" width="30.85546875" style="3" customWidth="1"/>
    <col min="10754" max="10754" width="12.28515625" style="3" customWidth="1"/>
    <col min="10755" max="10757" width="11.7109375" style="3" customWidth="1"/>
    <col min="10758" max="10758" width="12.7109375" style="3" customWidth="1"/>
    <col min="10759" max="10764" width="11.7109375" style="3" customWidth="1"/>
    <col min="10765" max="10765" width="14.28515625" style="3" customWidth="1"/>
    <col min="10766" max="10766" width="13" style="3" customWidth="1"/>
    <col min="10767" max="10767" width="11.42578125" style="3"/>
    <col min="10768" max="10768" width="17.42578125" style="3" customWidth="1"/>
    <col min="10769" max="10780" width="11.7109375" style="3" customWidth="1"/>
    <col min="10781" max="10781" width="11" style="3" customWidth="1"/>
    <col min="10782" max="11008" width="11.42578125" style="3"/>
    <col min="11009" max="11009" width="30.85546875" style="3" customWidth="1"/>
    <col min="11010" max="11010" width="12.28515625" style="3" customWidth="1"/>
    <col min="11011" max="11013" width="11.7109375" style="3" customWidth="1"/>
    <col min="11014" max="11014" width="12.7109375" style="3" customWidth="1"/>
    <col min="11015" max="11020" width="11.7109375" style="3" customWidth="1"/>
    <col min="11021" max="11021" width="14.28515625" style="3" customWidth="1"/>
    <col min="11022" max="11022" width="13" style="3" customWidth="1"/>
    <col min="11023" max="11023" width="11.42578125" style="3"/>
    <col min="11024" max="11024" width="17.42578125" style="3" customWidth="1"/>
    <col min="11025" max="11036" width="11.7109375" style="3" customWidth="1"/>
    <col min="11037" max="11037" width="11" style="3" customWidth="1"/>
    <col min="11038" max="11264" width="11.42578125" style="3"/>
    <col min="11265" max="11265" width="30.85546875" style="3" customWidth="1"/>
    <col min="11266" max="11266" width="12.28515625" style="3" customWidth="1"/>
    <col min="11267" max="11269" width="11.7109375" style="3" customWidth="1"/>
    <col min="11270" max="11270" width="12.7109375" style="3" customWidth="1"/>
    <col min="11271" max="11276" width="11.7109375" style="3" customWidth="1"/>
    <col min="11277" max="11277" width="14.28515625" style="3" customWidth="1"/>
    <col min="11278" max="11278" width="13" style="3" customWidth="1"/>
    <col min="11279" max="11279" width="11.42578125" style="3"/>
    <col min="11280" max="11280" width="17.42578125" style="3" customWidth="1"/>
    <col min="11281" max="11292" width="11.7109375" style="3" customWidth="1"/>
    <col min="11293" max="11293" width="11" style="3" customWidth="1"/>
    <col min="11294" max="11520" width="11.42578125" style="3"/>
    <col min="11521" max="11521" width="30.85546875" style="3" customWidth="1"/>
    <col min="11522" max="11522" width="12.28515625" style="3" customWidth="1"/>
    <col min="11523" max="11525" width="11.7109375" style="3" customWidth="1"/>
    <col min="11526" max="11526" width="12.7109375" style="3" customWidth="1"/>
    <col min="11527" max="11532" width="11.7109375" style="3" customWidth="1"/>
    <col min="11533" max="11533" width="14.28515625" style="3" customWidth="1"/>
    <col min="11534" max="11534" width="13" style="3" customWidth="1"/>
    <col min="11535" max="11535" width="11.42578125" style="3"/>
    <col min="11536" max="11536" width="17.42578125" style="3" customWidth="1"/>
    <col min="11537" max="11548" width="11.7109375" style="3" customWidth="1"/>
    <col min="11549" max="11549" width="11" style="3" customWidth="1"/>
    <col min="11550" max="11776" width="11.42578125" style="3"/>
    <col min="11777" max="11777" width="30.85546875" style="3" customWidth="1"/>
    <col min="11778" max="11778" width="12.28515625" style="3" customWidth="1"/>
    <col min="11779" max="11781" width="11.7109375" style="3" customWidth="1"/>
    <col min="11782" max="11782" width="12.7109375" style="3" customWidth="1"/>
    <col min="11783" max="11788" width="11.7109375" style="3" customWidth="1"/>
    <col min="11789" max="11789" width="14.28515625" style="3" customWidth="1"/>
    <col min="11790" max="11790" width="13" style="3" customWidth="1"/>
    <col min="11791" max="11791" width="11.42578125" style="3"/>
    <col min="11792" max="11792" width="17.42578125" style="3" customWidth="1"/>
    <col min="11793" max="11804" width="11.7109375" style="3" customWidth="1"/>
    <col min="11805" max="11805" width="11" style="3" customWidth="1"/>
    <col min="11806" max="12032" width="11.42578125" style="3"/>
    <col min="12033" max="12033" width="30.85546875" style="3" customWidth="1"/>
    <col min="12034" max="12034" width="12.28515625" style="3" customWidth="1"/>
    <col min="12035" max="12037" width="11.7109375" style="3" customWidth="1"/>
    <col min="12038" max="12038" width="12.7109375" style="3" customWidth="1"/>
    <col min="12039" max="12044" width="11.7109375" style="3" customWidth="1"/>
    <col min="12045" max="12045" width="14.28515625" style="3" customWidth="1"/>
    <col min="12046" max="12046" width="13" style="3" customWidth="1"/>
    <col min="12047" max="12047" width="11.42578125" style="3"/>
    <col min="12048" max="12048" width="17.42578125" style="3" customWidth="1"/>
    <col min="12049" max="12060" width="11.7109375" style="3" customWidth="1"/>
    <col min="12061" max="12061" width="11" style="3" customWidth="1"/>
    <col min="12062" max="12288" width="11.42578125" style="3"/>
    <col min="12289" max="12289" width="30.85546875" style="3" customWidth="1"/>
    <col min="12290" max="12290" width="12.28515625" style="3" customWidth="1"/>
    <col min="12291" max="12293" width="11.7109375" style="3" customWidth="1"/>
    <col min="12294" max="12294" width="12.7109375" style="3" customWidth="1"/>
    <col min="12295" max="12300" width="11.7109375" style="3" customWidth="1"/>
    <col min="12301" max="12301" width="14.28515625" style="3" customWidth="1"/>
    <col min="12302" max="12302" width="13" style="3" customWidth="1"/>
    <col min="12303" max="12303" width="11.42578125" style="3"/>
    <col min="12304" max="12304" width="17.42578125" style="3" customWidth="1"/>
    <col min="12305" max="12316" width="11.7109375" style="3" customWidth="1"/>
    <col min="12317" max="12317" width="11" style="3" customWidth="1"/>
    <col min="12318" max="12544" width="11.42578125" style="3"/>
    <col min="12545" max="12545" width="30.85546875" style="3" customWidth="1"/>
    <col min="12546" max="12546" width="12.28515625" style="3" customWidth="1"/>
    <col min="12547" max="12549" width="11.7109375" style="3" customWidth="1"/>
    <col min="12550" max="12550" width="12.7109375" style="3" customWidth="1"/>
    <col min="12551" max="12556" width="11.7109375" style="3" customWidth="1"/>
    <col min="12557" max="12557" width="14.28515625" style="3" customWidth="1"/>
    <col min="12558" max="12558" width="13" style="3" customWidth="1"/>
    <col min="12559" max="12559" width="11.42578125" style="3"/>
    <col min="12560" max="12560" width="17.42578125" style="3" customWidth="1"/>
    <col min="12561" max="12572" width="11.7109375" style="3" customWidth="1"/>
    <col min="12573" max="12573" width="11" style="3" customWidth="1"/>
    <col min="12574" max="12800" width="11.42578125" style="3"/>
    <col min="12801" max="12801" width="30.85546875" style="3" customWidth="1"/>
    <col min="12802" max="12802" width="12.28515625" style="3" customWidth="1"/>
    <col min="12803" max="12805" width="11.7109375" style="3" customWidth="1"/>
    <col min="12806" max="12806" width="12.7109375" style="3" customWidth="1"/>
    <col min="12807" max="12812" width="11.7109375" style="3" customWidth="1"/>
    <col min="12813" max="12813" width="14.28515625" style="3" customWidth="1"/>
    <col min="12814" max="12814" width="13" style="3" customWidth="1"/>
    <col min="12815" max="12815" width="11.42578125" style="3"/>
    <col min="12816" max="12816" width="17.42578125" style="3" customWidth="1"/>
    <col min="12817" max="12828" width="11.7109375" style="3" customWidth="1"/>
    <col min="12829" max="12829" width="11" style="3" customWidth="1"/>
    <col min="12830" max="13056" width="11.42578125" style="3"/>
    <col min="13057" max="13057" width="30.85546875" style="3" customWidth="1"/>
    <col min="13058" max="13058" width="12.28515625" style="3" customWidth="1"/>
    <col min="13059" max="13061" width="11.7109375" style="3" customWidth="1"/>
    <col min="13062" max="13062" width="12.7109375" style="3" customWidth="1"/>
    <col min="13063" max="13068" width="11.7109375" style="3" customWidth="1"/>
    <col min="13069" max="13069" width="14.28515625" style="3" customWidth="1"/>
    <col min="13070" max="13070" width="13" style="3" customWidth="1"/>
    <col min="13071" max="13071" width="11.42578125" style="3"/>
    <col min="13072" max="13072" width="17.42578125" style="3" customWidth="1"/>
    <col min="13073" max="13084" width="11.7109375" style="3" customWidth="1"/>
    <col min="13085" max="13085" width="11" style="3" customWidth="1"/>
    <col min="13086" max="13312" width="11.42578125" style="3"/>
    <col min="13313" max="13313" width="30.85546875" style="3" customWidth="1"/>
    <col min="13314" max="13314" width="12.28515625" style="3" customWidth="1"/>
    <col min="13315" max="13317" width="11.7109375" style="3" customWidth="1"/>
    <col min="13318" max="13318" width="12.7109375" style="3" customWidth="1"/>
    <col min="13319" max="13324" width="11.7109375" style="3" customWidth="1"/>
    <col min="13325" max="13325" width="14.28515625" style="3" customWidth="1"/>
    <col min="13326" max="13326" width="13" style="3" customWidth="1"/>
    <col min="13327" max="13327" width="11.42578125" style="3"/>
    <col min="13328" max="13328" width="17.42578125" style="3" customWidth="1"/>
    <col min="13329" max="13340" width="11.7109375" style="3" customWidth="1"/>
    <col min="13341" max="13341" width="11" style="3" customWidth="1"/>
    <col min="13342" max="13568" width="11.42578125" style="3"/>
    <col min="13569" max="13569" width="30.85546875" style="3" customWidth="1"/>
    <col min="13570" max="13570" width="12.28515625" style="3" customWidth="1"/>
    <col min="13571" max="13573" width="11.7109375" style="3" customWidth="1"/>
    <col min="13574" max="13574" width="12.7109375" style="3" customWidth="1"/>
    <col min="13575" max="13580" width="11.7109375" style="3" customWidth="1"/>
    <col min="13581" max="13581" width="14.28515625" style="3" customWidth="1"/>
    <col min="13582" max="13582" width="13" style="3" customWidth="1"/>
    <col min="13583" max="13583" width="11.42578125" style="3"/>
    <col min="13584" max="13584" width="17.42578125" style="3" customWidth="1"/>
    <col min="13585" max="13596" width="11.7109375" style="3" customWidth="1"/>
    <col min="13597" max="13597" width="11" style="3" customWidth="1"/>
    <col min="13598" max="13824" width="11.42578125" style="3"/>
    <col min="13825" max="13825" width="30.85546875" style="3" customWidth="1"/>
    <col min="13826" max="13826" width="12.28515625" style="3" customWidth="1"/>
    <col min="13827" max="13829" width="11.7109375" style="3" customWidth="1"/>
    <col min="13830" max="13830" width="12.7109375" style="3" customWidth="1"/>
    <col min="13831" max="13836" width="11.7109375" style="3" customWidth="1"/>
    <col min="13837" max="13837" width="14.28515625" style="3" customWidth="1"/>
    <col min="13838" max="13838" width="13" style="3" customWidth="1"/>
    <col min="13839" max="13839" width="11.42578125" style="3"/>
    <col min="13840" max="13840" width="17.42578125" style="3" customWidth="1"/>
    <col min="13841" max="13852" width="11.7109375" style="3" customWidth="1"/>
    <col min="13853" max="13853" width="11" style="3" customWidth="1"/>
    <col min="13854" max="14080" width="11.42578125" style="3"/>
    <col min="14081" max="14081" width="30.85546875" style="3" customWidth="1"/>
    <col min="14082" max="14082" width="12.28515625" style="3" customWidth="1"/>
    <col min="14083" max="14085" width="11.7109375" style="3" customWidth="1"/>
    <col min="14086" max="14086" width="12.7109375" style="3" customWidth="1"/>
    <col min="14087" max="14092" width="11.7109375" style="3" customWidth="1"/>
    <col min="14093" max="14093" width="14.28515625" style="3" customWidth="1"/>
    <col min="14094" max="14094" width="13" style="3" customWidth="1"/>
    <col min="14095" max="14095" width="11.42578125" style="3"/>
    <col min="14096" max="14096" width="17.42578125" style="3" customWidth="1"/>
    <col min="14097" max="14108" width="11.7109375" style="3" customWidth="1"/>
    <col min="14109" max="14109" width="11" style="3" customWidth="1"/>
    <col min="14110" max="14336" width="11.42578125" style="3"/>
    <col min="14337" max="14337" width="30.85546875" style="3" customWidth="1"/>
    <col min="14338" max="14338" width="12.28515625" style="3" customWidth="1"/>
    <col min="14339" max="14341" width="11.7109375" style="3" customWidth="1"/>
    <col min="14342" max="14342" width="12.7109375" style="3" customWidth="1"/>
    <col min="14343" max="14348" width="11.7109375" style="3" customWidth="1"/>
    <col min="14349" max="14349" width="14.28515625" style="3" customWidth="1"/>
    <col min="14350" max="14350" width="13" style="3" customWidth="1"/>
    <col min="14351" max="14351" width="11.42578125" style="3"/>
    <col min="14352" max="14352" width="17.42578125" style="3" customWidth="1"/>
    <col min="14353" max="14364" width="11.7109375" style="3" customWidth="1"/>
    <col min="14365" max="14365" width="11" style="3" customWidth="1"/>
    <col min="14366" max="14592" width="11.42578125" style="3"/>
    <col min="14593" max="14593" width="30.85546875" style="3" customWidth="1"/>
    <col min="14594" max="14594" width="12.28515625" style="3" customWidth="1"/>
    <col min="14595" max="14597" width="11.7109375" style="3" customWidth="1"/>
    <col min="14598" max="14598" width="12.7109375" style="3" customWidth="1"/>
    <col min="14599" max="14604" width="11.7109375" style="3" customWidth="1"/>
    <col min="14605" max="14605" width="14.28515625" style="3" customWidth="1"/>
    <col min="14606" max="14606" width="13" style="3" customWidth="1"/>
    <col min="14607" max="14607" width="11.42578125" style="3"/>
    <col min="14608" max="14608" width="17.42578125" style="3" customWidth="1"/>
    <col min="14609" max="14620" width="11.7109375" style="3" customWidth="1"/>
    <col min="14621" max="14621" width="11" style="3" customWidth="1"/>
    <col min="14622" max="14848" width="11.42578125" style="3"/>
    <col min="14849" max="14849" width="30.85546875" style="3" customWidth="1"/>
    <col min="14850" max="14850" width="12.28515625" style="3" customWidth="1"/>
    <col min="14851" max="14853" width="11.7109375" style="3" customWidth="1"/>
    <col min="14854" max="14854" width="12.7109375" style="3" customWidth="1"/>
    <col min="14855" max="14860" width="11.7109375" style="3" customWidth="1"/>
    <col min="14861" max="14861" width="14.28515625" style="3" customWidth="1"/>
    <col min="14862" max="14862" width="13" style="3" customWidth="1"/>
    <col min="14863" max="14863" width="11.42578125" style="3"/>
    <col min="14864" max="14864" width="17.42578125" style="3" customWidth="1"/>
    <col min="14865" max="14876" width="11.7109375" style="3" customWidth="1"/>
    <col min="14877" max="14877" width="11" style="3" customWidth="1"/>
    <col min="14878" max="15104" width="11.42578125" style="3"/>
    <col min="15105" max="15105" width="30.85546875" style="3" customWidth="1"/>
    <col min="15106" max="15106" width="12.28515625" style="3" customWidth="1"/>
    <col min="15107" max="15109" width="11.7109375" style="3" customWidth="1"/>
    <col min="15110" max="15110" width="12.7109375" style="3" customWidth="1"/>
    <col min="15111" max="15116" width="11.7109375" style="3" customWidth="1"/>
    <col min="15117" max="15117" width="14.28515625" style="3" customWidth="1"/>
    <col min="15118" max="15118" width="13" style="3" customWidth="1"/>
    <col min="15119" max="15119" width="11.42578125" style="3"/>
    <col min="15120" max="15120" width="17.42578125" style="3" customWidth="1"/>
    <col min="15121" max="15132" width="11.7109375" style="3" customWidth="1"/>
    <col min="15133" max="15133" width="11" style="3" customWidth="1"/>
    <col min="15134" max="15360" width="11.42578125" style="3"/>
    <col min="15361" max="15361" width="30.85546875" style="3" customWidth="1"/>
    <col min="15362" max="15362" width="12.28515625" style="3" customWidth="1"/>
    <col min="15363" max="15365" width="11.7109375" style="3" customWidth="1"/>
    <col min="15366" max="15366" width="12.7109375" style="3" customWidth="1"/>
    <col min="15367" max="15372" width="11.7109375" style="3" customWidth="1"/>
    <col min="15373" max="15373" width="14.28515625" style="3" customWidth="1"/>
    <col min="15374" max="15374" width="13" style="3" customWidth="1"/>
    <col min="15375" max="15375" width="11.42578125" style="3"/>
    <col min="15376" max="15376" width="17.42578125" style="3" customWidth="1"/>
    <col min="15377" max="15388" width="11.7109375" style="3" customWidth="1"/>
    <col min="15389" max="15389" width="11" style="3" customWidth="1"/>
    <col min="15390" max="15616" width="11.42578125" style="3"/>
    <col min="15617" max="15617" width="30.85546875" style="3" customWidth="1"/>
    <col min="15618" max="15618" width="12.28515625" style="3" customWidth="1"/>
    <col min="15619" max="15621" width="11.7109375" style="3" customWidth="1"/>
    <col min="15622" max="15622" width="12.7109375" style="3" customWidth="1"/>
    <col min="15623" max="15628" width="11.7109375" style="3" customWidth="1"/>
    <col min="15629" max="15629" width="14.28515625" style="3" customWidth="1"/>
    <col min="15630" max="15630" width="13" style="3" customWidth="1"/>
    <col min="15631" max="15631" width="11.42578125" style="3"/>
    <col min="15632" max="15632" width="17.42578125" style="3" customWidth="1"/>
    <col min="15633" max="15644" width="11.7109375" style="3" customWidth="1"/>
    <col min="15645" max="15645" width="11" style="3" customWidth="1"/>
    <col min="15646" max="15872" width="11.42578125" style="3"/>
    <col min="15873" max="15873" width="30.85546875" style="3" customWidth="1"/>
    <col min="15874" max="15874" width="12.28515625" style="3" customWidth="1"/>
    <col min="15875" max="15877" width="11.7109375" style="3" customWidth="1"/>
    <col min="15878" max="15878" width="12.7109375" style="3" customWidth="1"/>
    <col min="15879" max="15884" width="11.7109375" style="3" customWidth="1"/>
    <col min="15885" max="15885" width="14.28515625" style="3" customWidth="1"/>
    <col min="15886" max="15886" width="13" style="3" customWidth="1"/>
    <col min="15887" max="15887" width="11.42578125" style="3"/>
    <col min="15888" max="15888" width="17.42578125" style="3" customWidth="1"/>
    <col min="15889" max="15900" width="11.7109375" style="3" customWidth="1"/>
    <col min="15901" max="15901" width="11" style="3" customWidth="1"/>
    <col min="15902" max="16128" width="11.42578125" style="3"/>
    <col min="16129" max="16129" width="30.85546875" style="3" customWidth="1"/>
    <col min="16130" max="16130" width="12.28515625" style="3" customWidth="1"/>
    <col min="16131" max="16133" width="11.7109375" style="3" customWidth="1"/>
    <col min="16134" max="16134" width="12.7109375" style="3" customWidth="1"/>
    <col min="16135" max="16140" width="11.7109375" style="3" customWidth="1"/>
    <col min="16141" max="16141" width="14.28515625" style="3" customWidth="1"/>
    <col min="16142" max="16142" width="13" style="3" customWidth="1"/>
    <col min="16143" max="16143" width="11.42578125" style="3"/>
    <col min="16144" max="16144" width="17.42578125" style="3" customWidth="1"/>
    <col min="16145" max="16156" width="11.7109375" style="3" customWidth="1"/>
    <col min="16157" max="16157" width="11" style="3" customWidth="1"/>
    <col min="16158" max="16384" width="11.42578125" style="3"/>
  </cols>
  <sheetData>
    <row r="1" spans="1:29" ht="18" x14ac:dyDescent="0.25">
      <c r="A1" s="1" t="s">
        <v>0</v>
      </c>
      <c r="P1" s="1" t="str">
        <f>+A1</f>
        <v>AUTORIDAD  DE FISCALIZACION Y CONTROL SOCIAL DE ELECTRICIDAD</v>
      </c>
    </row>
    <row r="3" spans="1:29" ht="20.25" x14ac:dyDescent="0.35">
      <c r="A3" s="4" t="s">
        <v>1</v>
      </c>
      <c r="P3" s="4" t="s">
        <v>1</v>
      </c>
    </row>
    <row r="4" spans="1:29" ht="20.25" x14ac:dyDescent="0.35">
      <c r="A4" s="5" t="s">
        <v>2</v>
      </c>
      <c r="P4" s="5" t="s">
        <v>2</v>
      </c>
    </row>
    <row r="5" spans="1:29" ht="20.25" x14ac:dyDescent="0.35">
      <c r="A5" s="4" t="s">
        <v>3</v>
      </c>
      <c r="P5" s="1" t="str">
        <f>+A5</f>
        <v>Estadísticas 2013</v>
      </c>
    </row>
    <row r="6" spans="1:29" ht="20.25" x14ac:dyDescent="0.35">
      <c r="A6" s="5" t="s">
        <v>4</v>
      </c>
      <c r="P6" s="6" t="s">
        <v>5</v>
      </c>
    </row>
    <row r="7" spans="1:29" ht="18" x14ac:dyDescent="0.25">
      <c r="P7" s="7"/>
    </row>
    <row r="8" spans="1:29" ht="18" x14ac:dyDescent="0.25">
      <c r="A8" s="8" t="s">
        <v>6</v>
      </c>
      <c r="P8" s="1" t="s">
        <v>6</v>
      </c>
    </row>
    <row r="9" spans="1:29" x14ac:dyDescent="0.25">
      <c r="A9" s="8"/>
      <c r="B9" s="8"/>
      <c r="P9" s="8"/>
      <c r="Q9" s="8"/>
    </row>
    <row r="10" spans="1:29" s="12" customFormat="1" ht="12.75" x14ac:dyDescent="0.2">
      <c r="A10" s="9"/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  <c r="J10" s="10" t="s">
        <v>15</v>
      </c>
      <c r="K10" s="10" t="s">
        <v>16</v>
      </c>
      <c r="L10" s="10" t="s">
        <v>17</v>
      </c>
      <c r="M10" s="10" t="s">
        <v>18</v>
      </c>
      <c r="N10" s="9" t="s">
        <v>19</v>
      </c>
      <c r="O10" s="11"/>
      <c r="P10" s="9"/>
      <c r="Q10" s="10" t="s">
        <v>20</v>
      </c>
      <c r="R10" s="10" t="s">
        <v>21</v>
      </c>
      <c r="S10" s="10" t="s">
        <v>22</v>
      </c>
      <c r="T10" s="10" t="s">
        <v>23</v>
      </c>
      <c r="U10" s="10" t="s">
        <v>24</v>
      </c>
      <c r="V10" s="10" t="s">
        <v>25</v>
      </c>
      <c r="W10" s="10" t="s">
        <v>26</v>
      </c>
      <c r="X10" s="10" t="s">
        <v>27</v>
      </c>
      <c r="Y10" s="10" t="s">
        <v>28</v>
      </c>
      <c r="Z10" s="10" t="s">
        <v>29</v>
      </c>
      <c r="AA10" s="10" t="s">
        <v>30</v>
      </c>
      <c r="AB10" s="10" t="s">
        <v>31</v>
      </c>
      <c r="AC10" s="9" t="s">
        <v>19</v>
      </c>
    </row>
    <row r="11" spans="1:29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P11" s="1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</row>
    <row r="12" spans="1:29" x14ac:dyDescent="0.25">
      <c r="A12" s="15" t="s">
        <v>32</v>
      </c>
      <c r="B12" s="16">
        <f>+'[1]ISE 210 b'!AC28</f>
        <v>1270</v>
      </c>
      <c r="C12" s="16">
        <f>+'[1]ISE 210 b'!AD28</f>
        <v>1283</v>
      </c>
      <c r="D12" s="16">
        <f>+'[1]ISE 210 b'!AE28</f>
        <v>1269</v>
      </c>
      <c r="E12" s="16">
        <f>+'[1]ISE 210 b'!AF28</f>
        <v>1268</v>
      </c>
      <c r="F12" s="16">
        <f>+'[1]ISE 210 b'!AG28</f>
        <v>1268</v>
      </c>
      <c r="G12" s="16"/>
      <c r="H12" s="16"/>
      <c r="I12" s="16"/>
      <c r="J12" s="16"/>
      <c r="K12" s="16"/>
      <c r="L12" s="16"/>
      <c r="M12" s="16"/>
      <c r="N12" s="17"/>
      <c r="P12" s="15" t="str">
        <f>+A12</f>
        <v>Residencial</v>
      </c>
      <c r="Q12" s="16">
        <f>+B12</f>
        <v>1270</v>
      </c>
      <c r="R12" s="16">
        <f t="shared" ref="R12:AB15" si="0">+C12</f>
        <v>1283</v>
      </c>
      <c r="S12" s="16">
        <f t="shared" si="0"/>
        <v>1269</v>
      </c>
      <c r="T12" s="16">
        <f t="shared" si="0"/>
        <v>1268</v>
      </c>
      <c r="U12" s="16">
        <f t="shared" si="0"/>
        <v>1268</v>
      </c>
      <c r="V12" s="16"/>
      <c r="W12" s="16"/>
      <c r="X12" s="16"/>
      <c r="Y12" s="16"/>
      <c r="Z12" s="16"/>
      <c r="AA12" s="16"/>
      <c r="AB12" s="16"/>
      <c r="AC12" s="17"/>
    </row>
    <row r="13" spans="1:29" x14ac:dyDescent="0.25">
      <c r="A13" s="15" t="s">
        <v>33</v>
      </c>
      <c r="B13" s="16">
        <f>+'[1]ISE 210 b'!AC29</f>
        <v>79</v>
      </c>
      <c r="C13" s="16">
        <f>+'[1]ISE 210 b'!AD29</f>
        <v>84</v>
      </c>
      <c r="D13" s="16">
        <f>+'[1]ISE 210 b'!AE29</f>
        <v>82</v>
      </c>
      <c r="E13" s="16">
        <f>+'[1]ISE 210 b'!AF29</f>
        <v>80</v>
      </c>
      <c r="F13" s="16">
        <f>+'[1]ISE 210 b'!AG29</f>
        <v>80</v>
      </c>
      <c r="G13" s="16"/>
      <c r="H13" s="16"/>
      <c r="I13" s="16"/>
      <c r="J13" s="16"/>
      <c r="K13" s="16"/>
      <c r="L13" s="16"/>
      <c r="M13" s="16"/>
      <c r="N13" s="17"/>
      <c r="P13" s="15" t="str">
        <f t="shared" ref="P13:P15" si="1">+A13</f>
        <v>General</v>
      </c>
      <c r="Q13" s="16">
        <f>+B13</f>
        <v>79</v>
      </c>
      <c r="R13" s="16">
        <f t="shared" si="0"/>
        <v>84</v>
      </c>
      <c r="S13" s="16">
        <f t="shared" si="0"/>
        <v>82</v>
      </c>
      <c r="T13" s="16">
        <f t="shared" si="0"/>
        <v>80</v>
      </c>
      <c r="U13" s="16">
        <f t="shared" si="0"/>
        <v>80</v>
      </c>
      <c r="V13" s="16"/>
      <c r="W13" s="16"/>
      <c r="X13" s="16"/>
      <c r="Y13" s="16"/>
      <c r="Z13" s="16"/>
      <c r="AA13" s="16"/>
      <c r="AB13" s="16"/>
      <c r="AC13" s="17"/>
    </row>
    <row r="14" spans="1:29" x14ac:dyDescent="0.25">
      <c r="A14" s="18" t="s">
        <v>34</v>
      </c>
      <c r="B14" s="16">
        <f>+'[1]ISE 210 b'!AC30</f>
        <v>1</v>
      </c>
      <c r="C14" s="16">
        <f>+'[1]ISE 210 b'!AD30</f>
        <v>1</v>
      </c>
      <c r="D14" s="16">
        <f>+'[1]ISE 210 b'!AE30</f>
        <v>1</v>
      </c>
      <c r="E14" s="16">
        <f>+'[1]ISE 210 b'!AF30</f>
        <v>1</v>
      </c>
      <c r="F14" s="16">
        <f>+'[1]ISE 210 b'!AG30</f>
        <v>1</v>
      </c>
      <c r="G14" s="16"/>
      <c r="H14" s="16"/>
      <c r="I14" s="16"/>
      <c r="J14" s="16"/>
      <c r="K14" s="16"/>
      <c r="L14" s="16"/>
      <c r="M14" s="16"/>
      <c r="N14" s="17"/>
      <c r="P14" s="15" t="str">
        <f t="shared" si="1"/>
        <v>Alumbrado Público</v>
      </c>
      <c r="Q14" s="16">
        <f>+B14</f>
        <v>1</v>
      </c>
      <c r="R14" s="16">
        <f t="shared" si="0"/>
        <v>1</v>
      </c>
      <c r="S14" s="16">
        <f t="shared" si="0"/>
        <v>1</v>
      </c>
      <c r="T14" s="16">
        <f t="shared" si="0"/>
        <v>1</v>
      </c>
      <c r="U14" s="16">
        <f t="shared" si="0"/>
        <v>1</v>
      </c>
      <c r="V14" s="16"/>
      <c r="W14" s="16"/>
      <c r="X14" s="16"/>
      <c r="Y14" s="16"/>
      <c r="Z14" s="16"/>
      <c r="AA14" s="16"/>
      <c r="AB14" s="16"/>
      <c r="AC14" s="17"/>
    </row>
    <row r="15" spans="1:29" x14ac:dyDescent="0.25">
      <c r="A15" s="18" t="s">
        <v>35</v>
      </c>
      <c r="B15" s="16">
        <f>+'[1]ISE 210 b'!AC31</f>
        <v>1</v>
      </c>
      <c r="C15" s="16">
        <f>+'[1]ISE 210 b'!AD31</f>
        <v>1</v>
      </c>
      <c r="D15" s="16">
        <f>+'[1]ISE 210 b'!AE31</f>
        <v>1</v>
      </c>
      <c r="E15" s="16">
        <f>+'[1]ISE 210 b'!AF31</f>
        <v>1</v>
      </c>
      <c r="F15" s="16">
        <f>+'[1]ISE 210 b'!AG31</f>
        <v>1</v>
      </c>
      <c r="G15" s="16"/>
      <c r="H15" s="16"/>
      <c r="I15" s="16"/>
      <c r="J15" s="16"/>
      <c r="K15" s="16"/>
      <c r="L15" s="16"/>
      <c r="M15" s="16"/>
      <c r="N15" s="17"/>
      <c r="P15" s="15" t="str">
        <f t="shared" si="1"/>
        <v>Agua Potable y Alcantarillado</v>
      </c>
      <c r="Q15" s="16">
        <f>+B15</f>
        <v>1</v>
      </c>
      <c r="R15" s="16">
        <f t="shared" si="0"/>
        <v>1</v>
      </c>
      <c r="S15" s="16">
        <f t="shared" si="0"/>
        <v>1</v>
      </c>
      <c r="T15" s="16">
        <f t="shared" si="0"/>
        <v>1</v>
      </c>
      <c r="U15" s="16">
        <f t="shared" si="0"/>
        <v>1</v>
      </c>
      <c r="V15" s="16"/>
      <c r="W15" s="16"/>
      <c r="X15" s="16"/>
      <c r="Y15" s="16"/>
      <c r="Z15" s="16"/>
      <c r="AA15" s="16"/>
      <c r="AB15" s="16"/>
      <c r="AC15" s="17"/>
    </row>
    <row r="16" spans="1:29" x14ac:dyDescent="0.25">
      <c r="A16" s="19"/>
      <c r="B16" s="20"/>
      <c r="C16" s="20"/>
      <c r="D16" s="16"/>
      <c r="E16" s="16"/>
      <c r="F16" s="20"/>
      <c r="G16" s="21"/>
      <c r="H16" s="21"/>
      <c r="I16" s="21"/>
      <c r="J16" s="21"/>
      <c r="K16" s="21"/>
      <c r="L16" s="21"/>
      <c r="M16" s="21"/>
      <c r="N16" s="22"/>
      <c r="P16" s="19"/>
      <c r="Q16" s="20"/>
      <c r="R16" s="20"/>
      <c r="S16" s="20"/>
      <c r="T16" s="20"/>
      <c r="U16" s="20"/>
      <c r="V16" s="21"/>
      <c r="W16" s="21"/>
      <c r="X16" s="21"/>
      <c r="Y16" s="21"/>
      <c r="Z16" s="21"/>
      <c r="AA16" s="21"/>
      <c r="AB16" s="21"/>
      <c r="AC16" s="22"/>
    </row>
    <row r="17" spans="1:29" s="27" customFormat="1" ht="12.75" x14ac:dyDescent="0.2">
      <c r="A17" s="23" t="s">
        <v>19</v>
      </c>
      <c r="B17" s="24">
        <f>SUM(B12:B15)</f>
        <v>1351</v>
      </c>
      <c r="C17" s="24">
        <f>SUM(C12:C15)</f>
        <v>1369</v>
      </c>
      <c r="D17" s="24">
        <f t="shared" ref="D17:F17" si="2">SUM(D12:D15)</f>
        <v>1353</v>
      </c>
      <c r="E17" s="24">
        <f t="shared" si="2"/>
        <v>1350</v>
      </c>
      <c r="F17" s="24">
        <f t="shared" si="2"/>
        <v>1350</v>
      </c>
      <c r="G17" s="24"/>
      <c r="H17" s="24"/>
      <c r="I17" s="25"/>
      <c r="J17" s="25"/>
      <c r="K17" s="24"/>
      <c r="L17" s="24"/>
      <c r="M17" s="24"/>
      <c r="N17" s="26"/>
      <c r="O17" s="8"/>
      <c r="P17" s="23" t="s">
        <v>19</v>
      </c>
      <c r="Q17" s="24">
        <f>SUM(Q12:Q15)</f>
        <v>1351</v>
      </c>
      <c r="R17" s="24">
        <f>SUM(R12:R15)</f>
        <v>1369</v>
      </c>
      <c r="S17" s="24">
        <f t="shared" ref="S17:U17" si="3">SUM(S12:S15)</f>
        <v>1353</v>
      </c>
      <c r="T17" s="24">
        <f t="shared" si="3"/>
        <v>1350</v>
      </c>
      <c r="U17" s="24">
        <f t="shared" si="3"/>
        <v>1350</v>
      </c>
      <c r="V17" s="24"/>
      <c r="W17" s="24"/>
      <c r="X17" s="24"/>
      <c r="Y17" s="24"/>
      <c r="Z17" s="24"/>
      <c r="AA17" s="24"/>
      <c r="AB17" s="24"/>
      <c r="AC17" s="26"/>
    </row>
    <row r="19" spans="1:29" x14ac:dyDescent="0.25">
      <c r="A19" s="8" t="s">
        <v>36</v>
      </c>
      <c r="P19" s="8" t="s">
        <v>36</v>
      </c>
    </row>
    <row r="20" spans="1:29" x14ac:dyDescent="0.25">
      <c r="A20" s="8"/>
      <c r="B20" s="8"/>
      <c r="P20" s="8"/>
      <c r="Q20" s="8"/>
    </row>
    <row r="21" spans="1:29" s="12" customFormat="1" ht="12.75" x14ac:dyDescent="0.2">
      <c r="A21" s="9"/>
      <c r="B21" s="10" t="s">
        <v>7</v>
      </c>
      <c r="C21" s="10" t="s">
        <v>8</v>
      </c>
      <c r="D21" s="10" t="s">
        <v>9</v>
      </c>
      <c r="E21" s="10" t="s">
        <v>10</v>
      </c>
      <c r="F21" s="10" t="s">
        <v>11</v>
      </c>
      <c r="G21" s="10" t="s">
        <v>12</v>
      </c>
      <c r="H21" s="10" t="s">
        <v>13</v>
      </c>
      <c r="I21" s="10" t="s">
        <v>14</v>
      </c>
      <c r="J21" s="10" t="s">
        <v>15</v>
      </c>
      <c r="K21" s="10" t="s">
        <v>16</v>
      </c>
      <c r="L21" s="10" t="s">
        <v>17</v>
      </c>
      <c r="M21" s="10" t="s">
        <v>18</v>
      </c>
      <c r="N21" s="9" t="s">
        <v>19</v>
      </c>
      <c r="O21" s="11"/>
      <c r="P21" s="9"/>
      <c r="Q21" s="10" t="s">
        <v>20</v>
      </c>
      <c r="R21" s="10" t="s">
        <v>21</v>
      </c>
      <c r="S21" s="10" t="s">
        <v>22</v>
      </c>
      <c r="T21" s="10" t="s">
        <v>23</v>
      </c>
      <c r="U21" s="10" t="s">
        <v>24</v>
      </c>
      <c r="V21" s="10" t="s">
        <v>25</v>
      </c>
      <c r="W21" s="10" t="s">
        <v>26</v>
      </c>
      <c r="X21" s="10" t="s">
        <v>27</v>
      </c>
      <c r="Y21" s="10" t="s">
        <v>28</v>
      </c>
      <c r="Z21" s="10" t="s">
        <v>29</v>
      </c>
      <c r="AA21" s="10" t="s">
        <v>30</v>
      </c>
      <c r="AB21" s="10" t="s">
        <v>31</v>
      </c>
      <c r="AC21" s="9" t="s">
        <v>19</v>
      </c>
    </row>
    <row r="22" spans="1:29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P22" s="15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3"/>
    </row>
    <row r="23" spans="1:29" x14ac:dyDescent="0.25">
      <c r="A23" s="15" t="s">
        <v>32</v>
      </c>
      <c r="B23" s="28">
        <f>+'[1]ISE 210 b'!AC33</f>
        <v>124.20900000000034</v>
      </c>
      <c r="C23" s="28">
        <f>+'[1]ISE 210 b'!AD33</f>
        <v>105.23550000000006</v>
      </c>
      <c r="D23" s="28">
        <f>+'[1]ISE 210 b'!AE33</f>
        <v>97.732000000000212</v>
      </c>
      <c r="E23" s="28">
        <f>+'[1]ISE 210 b'!AF33</f>
        <v>113.41867000000002</v>
      </c>
      <c r="F23" s="28">
        <f>+'[1]ISE 210 b'!AG33</f>
        <v>96.557170000000113</v>
      </c>
      <c r="G23" s="28"/>
      <c r="H23" s="28"/>
      <c r="I23" s="28"/>
      <c r="J23" s="28"/>
      <c r="K23" s="28"/>
      <c r="L23" s="28"/>
      <c r="M23" s="28"/>
      <c r="N23" s="29">
        <f>SUM(B23:M23)</f>
        <v>537.15234000000078</v>
      </c>
      <c r="O23" s="30"/>
      <c r="P23" s="15" t="str">
        <f>+A23</f>
        <v>Residencial</v>
      </c>
      <c r="Q23" s="28">
        <f>B23</f>
        <v>124.20900000000034</v>
      </c>
      <c r="R23" s="28">
        <f t="shared" ref="R23:AC26" si="4">+C23</f>
        <v>105.23550000000006</v>
      </c>
      <c r="S23" s="28">
        <f t="shared" si="4"/>
        <v>97.732000000000212</v>
      </c>
      <c r="T23" s="28">
        <f t="shared" si="4"/>
        <v>113.41867000000002</v>
      </c>
      <c r="U23" s="28">
        <f t="shared" si="4"/>
        <v>96.557170000000113</v>
      </c>
      <c r="V23" s="28"/>
      <c r="W23" s="28"/>
      <c r="X23" s="28"/>
      <c r="Y23" s="28"/>
      <c r="Z23" s="28"/>
      <c r="AA23" s="28"/>
      <c r="AB23" s="16"/>
      <c r="AC23" s="29">
        <f>SUM(Q23:AB23)</f>
        <v>537.15234000000078</v>
      </c>
    </row>
    <row r="24" spans="1:29" x14ac:dyDescent="0.25">
      <c r="A24" s="15" t="s">
        <v>33</v>
      </c>
      <c r="B24" s="28">
        <f>+'[1]ISE 210 b'!AC34</f>
        <v>26.624000000000017</v>
      </c>
      <c r="C24" s="28">
        <f>+'[1]ISE 210 b'!AD34</f>
        <v>26.612499999999997</v>
      </c>
      <c r="D24" s="28">
        <f>+'[1]ISE 210 b'!AE34</f>
        <v>23.996500000000001</v>
      </c>
      <c r="E24" s="28">
        <f>+'[1]ISE 210 b'!AF34</f>
        <v>28.835669999999993</v>
      </c>
      <c r="F24" s="28">
        <f>+'[1]ISE 210 b'!AG34</f>
        <v>28.433500000000002</v>
      </c>
      <c r="G24" s="28"/>
      <c r="H24" s="28"/>
      <c r="I24" s="28"/>
      <c r="J24" s="28"/>
      <c r="K24" s="28"/>
      <c r="L24" s="28"/>
      <c r="M24" s="28"/>
      <c r="N24" s="29">
        <f t="shared" ref="N24:N25" si="5">SUM(B24:M24)</f>
        <v>134.50217000000001</v>
      </c>
      <c r="O24" s="30"/>
      <c r="P24" s="15" t="str">
        <f t="shared" ref="P24:P26" si="6">+A24</f>
        <v>General</v>
      </c>
      <c r="Q24" s="28">
        <f>B24</f>
        <v>26.624000000000017</v>
      </c>
      <c r="R24" s="28">
        <f t="shared" si="4"/>
        <v>26.612499999999997</v>
      </c>
      <c r="S24" s="28">
        <f t="shared" si="4"/>
        <v>23.996500000000001</v>
      </c>
      <c r="T24" s="28">
        <f t="shared" si="4"/>
        <v>28.835669999999993</v>
      </c>
      <c r="U24" s="28">
        <f t="shared" si="4"/>
        <v>28.433500000000002</v>
      </c>
      <c r="V24" s="28"/>
      <c r="W24" s="28"/>
      <c r="X24" s="28"/>
      <c r="Y24" s="28"/>
      <c r="Z24" s="28"/>
      <c r="AA24" s="28"/>
      <c r="AB24" s="16"/>
      <c r="AC24" s="29">
        <f>SUM(Q24:AB24)</f>
        <v>134.50217000000001</v>
      </c>
    </row>
    <row r="25" spans="1:29" x14ac:dyDescent="0.25">
      <c r="A25" s="18" t="s">
        <v>34</v>
      </c>
      <c r="B25" s="28">
        <f>+'[1]ISE 210 b'!AC35</f>
        <v>7.0449999999999999</v>
      </c>
      <c r="C25" s="28">
        <f>+'[1]ISE 210 b'!AD35</f>
        <v>5.3369999999999997</v>
      </c>
      <c r="D25" s="28">
        <f>+'[1]ISE 210 b'!AE35</f>
        <v>5.6909999999999998</v>
      </c>
      <c r="E25" s="28">
        <f>+'[1]ISE 210 b'!AF35</f>
        <v>6.2670000000000003</v>
      </c>
      <c r="F25" s="28">
        <f>+'[1]ISE 210 b'!AG35</f>
        <v>5.5990000000000002</v>
      </c>
      <c r="G25" s="28"/>
      <c r="H25" s="28"/>
      <c r="I25" s="28"/>
      <c r="J25" s="28"/>
      <c r="K25" s="28"/>
      <c r="L25" s="28"/>
      <c r="M25" s="28"/>
      <c r="N25" s="29">
        <f t="shared" si="5"/>
        <v>29.939</v>
      </c>
      <c r="O25" s="30"/>
      <c r="P25" s="15" t="str">
        <f t="shared" si="6"/>
        <v>Alumbrado Público</v>
      </c>
      <c r="Q25" s="28">
        <f>+B25</f>
        <v>7.0449999999999999</v>
      </c>
      <c r="R25" s="28">
        <f t="shared" si="4"/>
        <v>5.3369999999999997</v>
      </c>
      <c r="S25" s="28">
        <f t="shared" si="4"/>
        <v>5.6909999999999998</v>
      </c>
      <c r="T25" s="28">
        <f t="shared" si="4"/>
        <v>6.2670000000000003</v>
      </c>
      <c r="U25" s="28">
        <f t="shared" si="4"/>
        <v>5.5990000000000002</v>
      </c>
      <c r="V25" s="28"/>
      <c r="W25" s="28"/>
      <c r="X25" s="28"/>
      <c r="Y25" s="28"/>
      <c r="Z25" s="28"/>
      <c r="AA25" s="28"/>
      <c r="AB25" s="16"/>
      <c r="AC25" s="29">
        <f>SUM(Q25:AB25)</f>
        <v>29.939</v>
      </c>
    </row>
    <row r="26" spans="1:29" x14ac:dyDescent="0.25">
      <c r="A26" s="18" t="s">
        <v>35</v>
      </c>
      <c r="B26" s="28">
        <f>+'[1]ISE 210 b'!AC36</f>
        <v>0.745</v>
      </c>
      <c r="C26" s="28">
        <f>+'[1]ISE 210 b'!AD36</f>
        <v>0.94599999999999995</v>
      </c>
      <c r="D26" s="28">
        <f>+'[1]ISE 210 b'!AE36</f>
        <v>0.66149999999999998</v>
      </c>
      <c r="E26" s="28">
        <f>+'[1]ISE 210 b'!AF36</f>
        <v>0.316</v>
      </c>
      <c r="F26" s="28">
        <f>+'[1]ISE 210 b'!AG36</f>
        <v>0.66900000000000004</v>
      </c>
      <c r="G26" s="28"/>
      <c r="H26" s="28"/>
      <c r="I26" s="28"/>
      <c r="J26" s="28"/>
      <c r="K26" s="28"/>
      <c r="L26" s="28"/>
      <c r="M26" s="28"/>
      <c r="N26" s="29">
        <f>SUM(B26:M26)</f>
        <v>3.3374999999999999</v>
      </c>
      <c r="O26" s="30"/>
      <c r="P26" s="15" t="str">
        <f t="shared" si="6"/>
        <v>Agua Potable y Alcantarillado</v>
      </c>
      <c r="Q26" s="28">
        <f>+B26</f>
        <v>0.745</v>
      </c>
      <c r="R26" s="28">
        <f t="shared" si="4"/>
        <v>0.94599999999999995</v>
      </c>
      <c r="S26" s="28">
        <f t="shared" si="4"/>
        <v>0.66149999999999998</v>
      </c>
      <c r="T26" s="28">
        <f t="shared" si="4"/>
        <v>0.316</v>
      </c>
      <c r="U26" s="28">
        <f t="shared" si="4"/>
        <v>0.66900000000000004</v>
      </c>
      <c r="V26" s="28"/>
      <c r="W26" s="28"/>
      <c r="X26" s="28"/>
      <c r="Y26" s="28"/>
      <c r="Z26" s="28"/>
      <c r="AA26" s="28"/>
      <c r="AB26" s="16"/>
      <c r="AC26" s="29">
        <f>SUM(Q26:AB26)</f>
        <v>3.3374999999999999</v>
      </c>
    </row>
    <row r="27" spans="1:29" x14ac:dyDescent="0.25">
      <c r="A27" s="19"/>
      <c r="B27" s="31"/>
      <c r="C27" s="31"/>
      <c r="D27" s="31"/>
      <c r="E27" s="31"/>
      <c r="F27" s="28"/>
      <c r="G27" s="31"/>
      <c r="H27" s="31"/>
      <c r="I27" s="31"/>
      <c r="J27" s="31"/>
      <c r="K27" s="31"/>
      <c r="L27" s="31"/>
      <c r="M27" s="31"/>
      <c r="N27" s="32"/>
      <c r="O27" s="30"/>
      <c r="P27" s="19"/>
      <c r="Q27" s="20"/>
      <c r="R27" s="20"/>
      <c r="S27" s="20"/>
      <c r="T27" s="20"/>
      <c r="U27" s="31"/>
      <c r="V27" s="31"/>
      <c r="W27" s="31"/>
      <c r="X27" s="21"/>
      <c r="Y27" s="21"/>
      <c r="Z27" s="31"/>
      <c r="AA27" s="21"/>
      <c r="AB27" s="21"/>
      <c r="AC27" s="22"/>
    </row>
    <row r="28" spans="1:29" s="27" customFormat="1" ht="12.75" x14ac:dyDescent="0.2">
      <c r="A28" s="23" t="s">
        <v>19</v>
      </c>
      <c r="B28" s="33">
        <f>SUM(B23:B26)</f>
        <v>158.62300000000036</v>
      </c>
      <c r="C28" s="33">
        <f>SUM(C23:C26)</f>
        <v>138.13100000000006</v>
      </c>
      <c r="D28" s="33">
        <f>SUM(D23:D26)</f>
        <v>128.08100000000022</v>
      </c>
      <c r="E28" s="33">
        <f>SUM(E23:E26)</f>
        <v>148.83734000000001</v>
      </c>
      <c r="F28" s="34">
        <f>SUM(F23:F26)</f>
        <v>131.25867000000011</v>
      </c>
      <c r="G28" s="33"/>
      <c r="H28" s="33"/>
      <c r="I28" s="33"/>
      <c r="J28" s="33"/>
      <c r="K28" s="34"/>
      <c r="L28" s="33"/>
      <c r="M28" s="33"/>
      <c r="N28" s="35">
        <f>SUM(N23:N26)</f>
        <v>704.9310100000007</v>
      </c>
      <c r="O28" s="36"/>
      <c r="P28" s="23" t="s">
        <v>19</v>
      </c>
      <c r="Q28" s="33">
        <f>SUM(Q23:Q26)</f>
        <v>158.62300000000036</v>
      </c>
      <c r="R28" s="33">
        <f>SUM(R23:R26)</f>
        <v>138.13100000000006</v>
      </c>
      <c r="S28" s="33">
        <f t="shared" ref="S28:U28" si="7">SUM(S23:S26)</f>
        <v>128.08100000000022</v>
      </c>
      <c r="T28" s="33">
        <f t="shared" si="7"/>
        <v>148.83734000000001</v>
      </c>
      <c r="U28" s="33">
        <f t="shared" si="7"/>
        <v>131.25867000000011</v>
      </c>
      <c r="V28" s="33"/>
      <c r="W28" s="33"/>
      <c r="X28" s="33"/>
      <c r="Y28" s="33"/>
      <c r="Z28" s="33"/>
      <c r="AA28" s="33"/>
      <c r="AB28" s="33"/>
      <c r="AC28" s="35">
        <f>SUM(AC23:AC26)</f>
        <v>704.9310100000007</v>
      </c>
    </row>
    <row r="29" spans="1:29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x14ac:dyDescent="0.25">
      <c r="A31" s="8" t="s">
        <v>37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6" t="s">
        <v>38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x14ac:dyDescent="0.25">
      <c r="A32" s="8"/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6"/>
      <c r="Q32" s="36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30" s="12" customFormat="1" ht="12.75" x14ac:dyDescent="0.2">
      <c r="A33" s="9"/>
      <c r="B33" s="10" t="s">
        <v>7</v>
      </c>
      <c r="C33" s="10" t="s">
        <v>8</v>
      </c>
      <c r="D33" s="10" t="s">
        <v>9</v>
      </c>
      <c r="E33" s="10" t="s">
        <v>10</v>
      </c>
      <c r="F33" s="10" t="s">
        <v>11</v>
      </c>
      <c r="G33" s="10" t="s">
        <v>12</v>
      </c>
      <c r="H33" s="10" t="s">
        <v>13</v>
      </c>
      <c r="I33" s="10" t="s">
        <v>14</v>
      </c>
      <c r="J33" s="10" t="s">
        <v>15</v>
      </c>
      <c r="K33" s="10" t="s">
        <v>16</v>
      </c>
      <c r="L33" s="10" t="s">
        <v>17</v>
      </c>
      <c r="M33" s="10" t="s">
        <v>18</v>
      </c>
      <c r="N33" s="37" t="s">
        <v>19</v>
      </c>
      <c r="O33" s="38"/>
      <c r="P33" s="37"/>
      <c r="Q33" s="39" t="s">
        <v>20</v>
      </c>
      <c r="R33" s="39" t="s">
        <v>21</v>
      </c>
      <c r="S33" s="39" t="s">
        <v>22</v>
      </c>
      <c r="T33" s="39" t="s">
        <v>23</v>
      </c>
      <c r="U33" s="39" t="s">
        <v>24</v>
      </c>
      <c r="V33" s="39" t="s">
        <v>25</v>
      </c>
      <c r="W33" s="39" t="s">
        <v>26</v>
      </c>
      <c r="X33" s="39" t="s">
        <v>27</v>
      </c>
      <c r="Y33" s="39" t="s">
        <v>28</v>
      </c>
      <c r="Z33" s="39" t="s">
        <v>29</v>
      </c>
      <c r="AA33" s="39" t="s">
        <v>30</v>
      </c>
      <c r="AB33" s="39" t="s">
        <v>31</v>
      </c>
      <c r="AC33" s="37" t="s">
        <v>19</v>
      </c>
    </row>
    <row r="34" spans="1:30" x14ac:dyDescent="0.25">
      <c r="A34" s="1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0"/>
      <c r="P34" s="29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9"/>
    </row>
    <row r="35" spans="1:30" x14ac:dyDescent="0.25">
      <c r="A35" s="15" t="s">
        <v>32</v>
      </c>
      <c r="B35" s="28">
        <f>'[1]ISE 210 b'!AC38/1000/0.87</f>
        <v>80.461200000000346</v>
      </c>
      <c r="C35" s="28">
        <f>'[1]ISE 210 b'!AD38/1000/0.87</f>
        <v>67.020249999999791</v>
      </c>
      <c r="D35" s="28">
        <f>'[1]ISE 210 b'!AE38/1000/0.87</f>
        <v>63.008779999999561</v>
      </c>
      <c r="E35" s="28">
        <f>'[1]ISE 210 b'!AF38/1000/0.87</f>
        <v>72.507280000000151</v>
      </c>
      <c r="F35" s="28">
        <f>'[1]ISE 210 b'!AG38/1000/0.87</f>
        <v>61.520609999999969</v>
      </c>
      <c r="G35" s="28"/>
      <c r="H35" s="28"/>
      <c r="I35" s="28"/>
      <c r="J35" s="28"/>
      <c r="K35" s="28"/>
      <c r="L35" s="28"/>
      <c r="M35" s="28"/>
      <c r="N35" s="29">
        <f>SUM(B35:M35)</f>
        <v>344.51811999999984</v>
      </c>
      <c r="O35" s="30"/>
      <c r="P35" s="15" t="str">
        <f>+A35</f>
        <v>Residencial</v>
      </c>
      <c r="Q35" s="28">
        <f>+B35*0.87</f>
        <v>70.001244000000298</v>
      </c>
      <c r="R35" s="28">
        <f t="shared" ref="R35:AB38" si="8">+C35*0.87</f>
        <v>58.307617499999814</v>
      </c>
      <c r="S35" s="28">
        <f t="shared" si="8"/>
        <v>54.817638599999619</v>
      </c>
      <c r="T35" s="28">
        <f t="shared" si="8"/>
        <v>63.081333600000129</v>
      </c>
      <c r="U35" s="28">
        <f t="shared" si="8"/>
        <v>53.522930699999975</v>
      </c>
      <c r="V35" s="28"/>
      <c r="W35" s="28"/>
      <c r="X35" s="28"/>
      <c r="Y35" s="28"/>
      <c r="Z35" s="28"/>
      <c r="AA35" s="28"/>
      <c r="AB35" s="28"/>
      <c r="AC35" s="29">
        <f>SUM(Q35:AB35)</f>
        <v>299.73076439999983</v>
      </c>
    </row>
    <row r="36" spans="1:30" x14ac:dyDescent="0.25">
      <c r="A36" s="15" t="s">
        <v>33</v>
      </c>
      <c r="B36" s="28">
        <f>'[1]ISE 210 b'!AC39/1000/0.87</f>
        <v>37.920259999999985</v>
      </c>
      <c r="C36" s="28">
        <f>'[1]ISE 210 b'!AD39/1000/0.87</f>
        <v>37.981340000000003</v>
      </c>
      <c r="D36" s="28">
        <f>'[1]ISE 210 b'!AE39/1000/0.87</f>
        <v>34.168459999999996</v>
      </c>
      <c r="E36" s="28">
        <f>'[1]ISE 210 b'!AF39/1000/0.87</f>
        <v>41.408550000000027</v>
      </c>
      <c r="F36" s="28">
        <f>'[1]ISE 210 b'!AG39/1000/0.87</f>
        <v>41.141149999999989</v>
      </c>
      <c r="G36" s="28"/>
      <c r="H36" s="28"/>
      <c r="I36" s="28"/>
      <c r="J36" s="28"/>
      <c r="K36" s="28"/>
      <c r="L36" s="28"/>
      <c r="M36" s="28"/>
      <c r="N36" s="29">
        <f t="shared" ref="N36:N37" si="9">SUM(B36:M36)</f>
        <v>192.61975999999999</v>
      </c>
      <c r="O36" s="30"/>
      <c r="P36" s="15" t="str">
        <f t="shared" ref="P36:P38" si="10">+A36</f>
        <v>General</v>
      </c>
      <c r="Q36" s="28">
        <f>+B36*0.87</f>
        <v>32.990626199999987</v>
      </c>
      <c r="R36" s="28">
        <f t="shared" si="8"/>
        <v>33.043765800000003</v>
      </c>
      <c r="S36" s="28">
        <f t="shared" si="8"/>
        <v>29.726560199999998</v>
      </c>
      <c r="T36" s="28">
        <f t="shared" si="8"/>
        <v>36.025438500000021</v>
      </c>
      <c r="U36" s="28">
        <f t="shared" si="8"/>
        <v>35.792800499999991</v>
      </c>
      <c r="V36" s="28"/>
      <c r="W36" s="28"/>
      <c r="X36" s="28"/>
      <c r="Y36" s="28"/>
      <c r="Z36" s="28"/>
      <c r="AA36" s="28"/>
      <c r="AB36" s="28"/>
      <c r="AC36" s="29">
        <f>SUM(Q36:AB36)</f>
        <v>167.57919120000003</v>
      </c>
    </row>
    <row r="37" spans="1:30" x14ac:dyDescent="0.25">
      <c r="A37" s="3" t="s">
        <v>34</v>
      </c>
      <c r="B37" s="28">
        <f>'[1]ISE 210 b'!AC40/1000/0.87</f>
        <v>7.58392</v>
      </c>
      <c r="C37" s="28">
        <f>'[1]ISE 210 b'!AD40/1000/0.87</f>
        <v>5.7613800000000008</v>
      </c>
      <c r="D37" s="28">
        <f>'[1]ISE 210 b'!AE40/1000/0.87</f>
        <v>6.1684200000000002</v>
      </c>
      <c r="E37" s="28">
        <f>'[1]ISE 210 b'!AF40/1000/0.87</f>
        <v>6.8224999999999998</v>
      </c>
      <c r="F37" s="28">
        <f>'[1]ISE 210 b'!AG40/1000/0.87</f>
        <v>6.1258799999999995</v>
      </c>
      <c r="G37" s="28"/>
      <c r="H37" s="28"/>
      <c r="I37" s="28"/>
      <c r="J37" s="28"/>
      <c r="K37" s="28"/>
      <c r="L37" s="28"/>
      <c r="M37" s="28"/>
      <c r="N37" s="29">
        <f t="shared" si="9"/>
        <v>32.462100000000007</v>
      </c>
      <c r="O37" s="30"/>
      <c r="P37" s="15" t="str">
        <f t="shared" si="10"/>
        <v>Alumbrado Público</v>
      </c>
      <c r="Q37" s="28">
        <f>+B37*0.87</f>
        <v>6.5980103999999997</v>
      </c>
      <c r="R37" s="28">
        <f t="shared" si="8"/>
        <v>5.0124006000000003</v>
      </c>
      <c r="S37" s="28">
        <f t="shared" si="8"/>
        <v>5.3665254000000004</v>
      </c>
      <c r="T37" s="28">
        <f t="shared" si="8"/>
        <v>5.935575</v>
      </c>
      <c r="U37" s="28">
        <f t="shared" si="8"/>
        <v>5.3295155999999997</v>
      </c>
      <c r="V37" s="28"/>
      <c r="W37" s="28"/>
      <c r="X37" s="28"/>
      <c r="Y37" s="28"/>
      <c r="Z37" s="28"/>
      <c r="AA37" s="28"/>
      <c r="AB37" s="40"/>
      <c r="AC37" s="29">
        <f>SUM(Q37:AB37)</f>
        <v>28.242027</v>
      </c>
    </row>
    <row r="38" spans="1:30" x14ac:dyDescent="0.25">
      <c r="A38" s="18" t="s">
        <v>35</v>
      </c>
      <c r="B38" s="28">
        <f>'[1]ISE 210 b'!AC41/1000/0.87</f>
        <v>0.76517999999999997</v>
      </c>
      <c r="C38" s="28">
        <f>'[1]ISE 210 b'!AD41/1000/0.87</f>
        <v>0.97435000000000005</v>
      </c>
      <c r="D38" s="28">
        <f>'[1]ISE 210 b'!AE41/1000/0.87</f>
        <v>0.68408000000000002</v>
      </c>
      <c r="E38" s="28">
        <f>'[1]ISE 210 b'!AF41/1000/0.87</f>
        <v>0.32822000000000001</v>
      </c>
      <c r="F38" s="28">
        <f>'[1]ISE 210 b'!AG41/1000/0.87</f>
        <v>0.69836000000000009</v>
      </c>
      <c r="G38" s="28"/>
      <c r="H38" s="28"/>
      <c r="I38" s="28"/>
      <c r="J38" s="28"/>
      <c r="K38" s="28"/>
      <c r="L38" s="28"/>
      <c r="M38" s="28"/>
      <c r="N38" s="29">
        <f>SUM(B38:M38)</f>
        <v>3.4501900000000001</v>
      </c>
      <c r="O38" s="30"/>
      <c r="P38" s="15" t="str">
        <f t="shared" si="10"/>
        <v>Agua Potable y Alcantarillado</v>
      </c>
      <c r="Q38" s="28">
        <f>+B38*0.87</f>
        <v>0.66570659999999993</v>
      </c>
      <c r="R38" s="28">
        <f t="shared" si="8"/>
        <v>0.84768450000000006</v>
      </c>
      <c r="S38" s="28">
        <f t="shared" si="8"/>
        <v>0.59514960000000006</v>
      </c>
      <c r="T38" s="28">
        <f t="shared" si="8"/>
        <v>0.28555140000000001</v>
      </c>
      <c r="U38" s="28">
        <f t="shared" si="8"/>
        <v>0.60757320000000004</v>
      </c>
      <c r="V38" s="28"/>
      <c r="W38" s="28"/>
      <c r="X38" s="28"/>
      <c r="Y38" s="28"/>
      <c r="Z38" s="28"/>
      <c r="AA38" s="28"/>
      <c r="AB38" s="40"/>
      <c r="AC38" s="29">
        <f>SUM(Q38:AB38)</f>
        <v>3.0016653</v>
      </c>
    </row>
    <row r="39" spans="1:30" x14ac:dyDescent="0.25">
      <c r="A39" s="19"/>
      <c r="B39" s="28"/>
      <c r="C39" s="31"/>
      <c r="D39" s="31"/>
      <c r="E39" s="31"/>
      <c r="F39" s="28"/>
      <c r="G39" s="31"/>
      <c r="H39" s="31"/>
      <c r="I39" s="31"/>
      <c r="J39" s="31"/>
      <c r="K39" s="31"/>
      <c r="L39" s="31"/>
      <c r="M39" s="31"/>
      <c r="N39" s="32"/>
      <c r="O39" s="30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/>
    </row>
    <row r="40" spans="1:30" s="27" customFormat="1" ht="12.75" x14ac:dyDescent="0.2">
      <c r="A40" s="23" t="s">
        <v>19</v>
      </c>
      <c r="B40" s="41">
        <f>SUM(B35:B38)</f>
        <v>126.73056000000034</v>
      </c>
      <c r="C40" s="33">
        <f>SUM(C35:C38)</f>
        <v>111.7373199999998</v>
      </c>
      <c r="D40" s="41">
        <f t="shared" ref="D40:F40" si="11">SUM(D35:D38)</f>
        <v>104.02973999999955</v>
      </c>
      <c r="E40" s="33">
        <f t="shared" si="11"/>
        <v>121.06655000000018</v>
      </c>
      <c r="F40" s="41">
        <f t="shared" si="11"/>
        <v>109.48599999999995</v>
      </c>
      <c r="G40" s="33"/>
      <c r="H40" s="41"/>
      <c r="I40" s="33"/>
      <c r="J40" s="41"/>
      <c r="K40" s="33"/>
      <c r="L40" s="41"/>
      <c r="M40" s="33"/>
      <c r="N40" s="35">
        <f>SUM(N35:N38)</f>
        <v>573.05016999999975</v>
      </c>
      <c r="O40" s="36"/>
      <c r="P40" s="35" t="s">
        <v>19</v>
      </c>
      <c r="Q40" s="33">
        <f>+B$40*0.87</f>
        <v>110.25558720000029</v>
      </c>
      <c r="R40" s="33">
        <f t="shared" ref="R40:AB40" si="12">+C$40*0.87</f>
        <v>97.211468399999831</v>
      </c>
      <c r="S40" s="33">
        <f t="shared" si="12"/>
        <v>90.505873799999605</v>
      </c>
      <c r="T40" s="33">
        <f t="shared" si="12"/>
        <v>105.32789850000016</v>
      </c>
      <c r="U40" s="33">
        <f t="shared" si="12"/>
        <v>95.252819999999957</v>
      </c>
      <c r="V40" s="33"/>
      <c r="W40" s="33"/>
      <c r="X40" s="33"/>
      <c r="Y40" s="33"/>
      <c r="Z40" s="33"/>
      <c r="AA40" s="33"/>
      <c r="AB40" s="33"/>
      <c r="AC40" s="35">
        <f>SUM(AC35:AC38)</f>
        <v>498.55364789999987</v>
      </c>
    </row>
    <row r="41" spans="1:30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42">
        <f>+AC40/0.87</f>
        <v>573.05016999999987</v>
      </c>
      <c r="AD41" s="81"/>
    </row>
    <row r="42" spans="1:30" x14ac:dyDescent="0.25">
      <c r="A42" s="43" t="s">
        <v>39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30"/>
      <c r="O42" s="30"/>
      <c r="P42" s="45" t="s">
        <v>39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30"/>
    </row>
    <row r="43" spans="1:30" x14ac:dyDescent="0.25">
      <c r="A43" s="46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0"/>
      <c r="O43" s="30"/>
      <c r="P43" s="47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30"/>
    </row>
    <row r="44" spans="1:30" x14ac:dyDescent="0.25">
      <c r="A44" s="48" t="s">
        <v>40</v>
      </c>
      <c r="B44" s="10" t="s">
        <v>7</v>
      </c>
      <c r="C44" s="10" t="s">
        <v>8</v>
      </c>
      <c r="D44" s="10" t="s">
        <v>9</v>
      </c>
      <c r="E44" s="10" t="s">
        <v>10</v>
      </c>
      <c r="F44" s="10" t="s">
        <v>11</v>
      </c>
      <c r="G44" s="10" t="s">
        <v>12</v>
      </c>
      <c r="H44" s="10" t="s">
        <v>13</v>
      </c>
      <c r="I44" s="10" t="s">
        <v>14</v>
      </c>
      <c r="J44" s="10" t="s">
        <v>15</v>
      </c>
      <c r="K44" s="10" t="s">
        <v>16</v>
      </c>
      <c r="L44" s="10" t="s">
        <v>17</v>
      </c>
      <c r="M44" s="10" t="s">
        <v>18</v>
      </c>
      <c r="N44" s="49" t="s">
        <v>19</v>
      </c>
      <c r="O44" s="50"/>
      <c r="P44" s="51" t="s">
        <v>40</v>
      </c>
      <c r="Q44" s="52" t="s">
        <v>20</v>
      </c>
      <c r="R44" s="39" t="s">
        <v>21</v>
      </c>
      <c r="S44" s="39" t="s">
        <v>22</v>
      </c>
      <c r="T44" s="39" t="s">
        <v>23</v>
      </c>
      <c r="U44" s="39" t="s">
        <v>24</v>
      </c>
      <c r="V44" s="39" t="s">
        <v>25</v>
      </c>
      <c r="W44" s="39" t="s">
        <v>26</v>
      </c>
      <c r="X44" s="39" t="s">
        <v>27</v>
      </c>
      <c r="Y44" s="39" t="s">
        <v>28</v>
      </c>
      <c r="Z44" s="39" t="s">
        <v>29</v>
      </c>
      <c r="AA44" s="39" t="s">
        <v>30</v>
      </c>
      <c r="AB44" s="53" t="s">
        <v>31</v>
      </c>
      <c r="AC44" s="49" t="s">
        <v>19</v>
      </c>
    </row>
    <row r="45" spans="1:30" x14ac:dyDescent="0.25">
      <c r="A45" s="5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5"/>
      <c r="O45" s="56"/>
      <c r="P45" s="55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55"/>
    </row>
    <row r="46" spans="1:30" x14ac:dyDescent="0.25">
      <c r="A46" s="15" t="s">
        <v>32</v>
      </c>
      <c r="B46" s="30">
        <f>+B35/B$77</f>
        <v>11.56051724137936</v>
      </c>
      <c r="C46" s="30">
        <f>+C35/C$77</f>
        <v>9.6293462643677863</v>
      </c>
      <c r="D46" s="30">
        <f>+D35/D$77</f>
        <v>9.0529856321838444</v>
      </c>
      <c r="E46" s="30">
        <f>+E35/E$77</f>
        <v>10.417712643678183</v>
      </c>
      <c r="F46" s="30">
        <f>+F35/F$77</f>
        <v>8.8391681034482712</v>
      </c>
      <c r="G46" s="30"/>
      <c r="H46" s="30"/>
      <c r="I46" s="30"/>
      <c r="J46" s="30"/>
      <c r="K46" s="30"/>
      <c r="L46" s="30"/>
      <c r="M46" s="30"/>
      <c r="N46" s="57">
        <f>SUM(B46:M46)</f>
        <v>49.499729885057448</v>
      </c>
      <c r="O46" s="56"/>
      <c r="P46" s="15" t="str">
        <f>+A46</f>
        <v>Residencial</v>
      </c>
      <c r="Q46" s="30">
        <f>+Q35/Q$77</f>
        <v>10.057650000000043</v>
      </c>
      <c r="R46" s="30">
        <f>+R35/R$77</f>
        <v>8.3775312499999739</v>
      </c>
      <c r="S46" s="30">
        <f>+S35/S$77</f>
        <v>7.8760974999999451</v>
      </c>
      <c r="T46" s="30">
        <f>+T35/T$77</f>
        <v>9.0634100000000188</v>
      </c>
      <c r="U46" s="30">
        <f>+U35/U$77</f>
        <v>7.6900762499999962</v>
      </c>
      <c r="V46" s="30"/>
      <c r="W46" s="30"/>
      <c r="X46" s="30"/>
      <c r="Y46" s="30"/>
      <c r="Z46" s="30"/>
      <c r="AA46" s="30"/>
      <c r="AB46" s="30"/>
      <c r="AC46" s="57">
        <f>SUM(Q46:AB46)</f>
        <v>43.06476499999998</v>
      </c>
    </row>
    <row r="47" spans="1:30" x14ac:dyDescent="0.25">
      <c r="A47" s="15" t="s">
        <v>33</v>
      </c>
      <c r="B47" s="30">
        <f>+B36/B$77</f>
        <v>5.4483132183908021</v>
      </c>
      <c r="C47" s="30">
        <f>+C36/C$77</f>
        <v>5.4570890804597703</v>
      </c>
      <c r="D47" s="30">
        <f>+D36/D$77</f>
        <v>4.9092614942528732</v>
      </c>
      <c r="E47" s="30">
        <f>+E36/E$77</f>
        <v>5.9495043103448317</v>
      </c>
      <c r="F47" s="30">
        <f>+F36/F$77</f>
        <v>5.9110847701149414</v>
      </c>
      <c r="G47" s="30"/>
      <c r="H47" s="30"/>
      <c r="I47" s="30"/>
      <c r="J47" s="30"/>
      <c r="K47" s="30"/>
      <c r="L47" s="30"/>
      <c r="M47" s="30"/>
      <c r="N47" s="57">
        <f t="shared" ref="N47:N49" si="13">SUM(B47:M47)</f>
        <v>27.675252873563217</v>
      </c>
      <c r="O47" s="56"/>
      <c r="P47" s="15" t="str">
        <f t="shared" ref="P47:P49" si="14">+A47</f>
        <v>General</v>
      </c>
      <c r="Q47" s="30">
        <f>+Q36/Q$77</f>
        <v>4.7400324999999981</v>
      </c>
      <c r="R47" s="30">
        <f>+R36/R$77</f>
        <v>4.7476675000000004</v>
      </c>
      <c r="S47" s="30">
        <f>+S36/S$77</f>
        <v>4.2710574999999995</v>
      </c>
      <c r="T47" s="30">
        <f>+T36/T$77</f>
        <v>5.1760687500000033</v>
      </c>
      <c r="U47" s="30">
        <f>+U36/U$77</f>
        <v>5.1426437499999986</v>
      </c>
      <c r="V47" s="30"/>
      <c r="W47" s="30"/>
      <c r="X47" s="30"/>
      <c r="Y47" s="30"/>
      <c r="Z47" s="30"/>
      <c r="AA47" s="30"/>
      <c r="AB47" s="30"/>
      <c r="AC47" s="57">
        <f>SUM(Q47:AB47)</f>
        <v>24.077469999999998</v>
      </c>
    </row>
    <row r="48" spans="1:30" x14ac:dyDescent="0.25">
      <c r="A48" s="3" t="s">
        <v>34</v>
      </c>
      <c r="B48" s="30">
        <f>+B37/B$77</f>
        <v>1.0896436781609196</v>
      </c>
      <c r="C48" s="30">
        <f>+C37/C$77</f>
        <v>0.82778448275862082</v>
      </c>
      <c r="D48" s="30">
        <f>+D37/D$77</f>
        <v>0.88626724137931034</v>
      </c>
      <c r="E48" s="30">
        <f>+E37/E$77</f>
        <v>0.9802442528735632</v>
      </c>
      <c r="F48" s="30">
        <f>+F37/F$77</f>
        <v>0.88015517241379304</v>
      </c>
      <c r="G48" s="30"/>
      <c r="H48" s="30"/>
      <c r="I48" s="30"/>
      <c r="J48" s="30"/>
      <c r="K48" s="30"/>
      <c r="L48" s="30"/>
      <c r="M48" s="30"/>
      <c r="N48" s="57">
        <f t="shared" si="13"/>
        <v>4.6640948275862071</v>
      </c>
      <c r="O48" s="56"/>
      <c r="P48" s="15" t="str">
        <f t="shared" si="14"/>
        <v>Alumbrado Público</v>
      </c>
      <c r="Q48" s="30">
        <f>+Q37/Q$77</f>
        <v>0.94799</v>
      </c>
      <c r="R48" s="30">
        <f>+R37/R$77</f>
        <v>0.7201725000000001</v>
      </c>
      <c r="S48" s="30">
        <f>+S37/S$77</f>
        <v>0.77105250000000003</v>
      </c>
      <c r="T48" s="30">
        <f>+T37/T$77</f>
        <v>0.85281249999999997</v>
      </c>
      <c r="U48" s="30">
        <f>+U37/U$77</f>
        <v>0.76573499999999994</v>
      </c>
      <c r="V48" s="30"/>
      <c r="W48" s="30"/>
      <c r="X48" s="30"/>
      <c r="Y48" s="30"/>
      <c r="Z48" s="30"/>
      <c r="AA48" s="30"/>
      <c r="AB48" s="58"/>
      <c r="AC48" s="57">
        <f>SUM(Q48:AB48)</f>
        <v>4.0577625000000008</v>
      </c>
    </row>
    <row r="49" spans="1:29" x14ac:dyDescent="0.25">
      <c r="A49" s="18" t="s">
        <v>35</v>
      </c>
      <c r="B49" s="30">
        <f>+B38/B$77</f>
        <v>0.10993965517241379</v>
      </c>
      <c r="C49" s="30">
        <f>+C38/C$77</f>
        <v>0.13999281609195402</v>
      </c>
      <c r="D49" s="30">
        <f>+D38/D$77</f>
        <v>9.8287356321839089E-2</v>
      </c>
      <c r="E49" s="30">
        <f>+E38/E$77</f>
        <v>4.7158045977011495E-2</v>
      </c>
      <c r="F49" s="30">
        <f>+F38/F$77</f>
        <v>0.10033908045977012</v>
      </c>
      <c r="G49" s="30"/>
      <c r="H49" s="30"/>
      <c r="I49" s="30"/>
      <c r="J49" s="30"/>
      <c r="K49" s="30"/>
      <c r="L49" s="30"/>
      <c r="M49" s="30"/>
      <c r="N49" s="57">
        <f t="shared" si="13"/>
        <v>0.49571695402298854</v>
      </c>
      <c r="O49" s="56"/>
      <c r="P49" s="15" t="str">
        <f t="shared" si="14"/>
        <v>Agua Potable y Alcantarillado</v>
      </c>
      <c r="Q49" s="30">
        <f>+Q38/Q$77</f>
        <v>9.5647499999999996E-2</v>
      </c>
      <c r="R49" s="30">
        <f>+R38/R$77</f>
        <v>0.12179375000000001</v>
      </c>
      <c r="S49" s="30">
        <f>+S38/S$77</f>
        <v>8.5510000000000003E-2</v>
      </c>
      <c r="T49" s="30">
        <f>+T38/T$77</f>
        <v>4.1027500000000001E-2</v>
      </c>
      <c r="U49" s="30">
        <f>+U38/U$77</f>
        <v>8.7295000000000011E-2</v>
      </c>
      <c r="V49" s="30"/>
      <c r="W49" s="30"/>
      <c r="X49" s="30"/>
      <c r="Y49" s="30"/>
      <c r="Z49" s="30"/>
      <c r="AA49" s="30"/>
      <c r="AB49" s="58"/>
      <c r="AC49" s="57">
        <f>SUM(Q49:AB49)</f>
        <v>0.43127375000000001</v>
      </c>
    </row>
    <row r="50" spans="1:29" x14ac:dyDescent="0.25">
      <c r="A50" s="5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57"/>
      <c r="O50" s="56"/>
      <c r="P50" s="6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57"/>
    </row>
    <row r="51" spans="1:29" s="27" customFormat="1" ht="12.75" x14ac:dyDescent="0.2">
      <c r="A51" s="61" t="s">
        <v>19</v>
      </c>
      <c r="B51" s="41">
        <f>+B40/B$77</f>
        <v>18.208413793103496</v>
      </c>
      <c r="C51" s="34">
        <f>+C40/C$77</f>
        <v>16.054212643678131</v>
      </c>
      <c r="D51" s="34">
        <f>+D40/D$77</f>
        <v>14.946801724137867</v>
      </c>
      <c r="E51" s="34">
        <f>+E40/E$77</f>
        <v>17.394619252873589</v>
      </c>
      <c r="F51" s="34">
        <f>+F40/F$77</f>
        <v>15.730747126436775</v>
      </c>
      <c r="G51" s="34"/>
      <c r="H51" s="34"/>
      <c r="I51" s="34"/>
      <c r="J51" s="34"/>
      <c r="K51" s="34"/>
      <c r="L51" s="34"/>
      <c r="M51" s="34"/>
      <c r="N51" s="62">
        <f>SUM(B51:M51)</f>
        <v>82.334794540229865</v>
      </c>
      <c r="O51" s="63"/>
      <c r="P51" s="62" t="s">
        <v>19</v>
      </c>
      <c r="Q51" s="41">
        <f>+Q40/Q$77</f>
        <v>15.841320000000042</v>
      </c>
      <c r="R51" s="34">
        <f>+R40/R$77</f>
        <v>13.967164999999977</v>
      </c>
      <c r="S51" s="34">
        <f>+S40/S$77</f>
        <v>13.003717499999944</v>
      </c>
      <c r="T51" s="34">
        <f>+T40/T$77</f>
        <v>15.133318750000024</v>
      </c>
      <c r="U51" s="34">
        <f>+U40/U$77</f>
        <v>13.685749999999993</v>
      </c>
      <c r="V51" s="34"/>
      <c r="W51" s="34"/>
      <c r="X51" s="34"/>
      <c r="Y51" s="34"/>
      <c r="Z51" s="34"/>
      <c r="AA51" s="34"/>
      <c r="AB51" s="34"/>
      <c r="AC51" s="62">
        <f>SUM(AC46:AC49)</f>
        <v>71.631271249999969</v>
      </c>
    </row>
    <row r="52" spans="1:29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x14ac:dyDescent="0.25">
      <c r="A53" s="43" t="s">
        <v>41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 t="s">
        <v>41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x14ac:dyDescent="0.25">
      <c r="A54" s="4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47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x14ac:dyDescent="0.25">
      <c r="A55" s="64" t="s">
        <v>40</v>
      </c>
      <c r="B55" s="10" t="s">
        <v>7</v>
      </c>
      <c r="C55" s="10" t="s">
        <v>8</v>
      </c>
      <c r="D55" s="10" t="s">
        <v>9</v>
      </c>
      <c r="E55" s="10" t="s">
        <v>10</v>
      </c>
      <c r="F55" s="10" t="s">
        <v>11</v>
      </c>
      <c r="G55" s="10" t="s">
        <v>12</v>
      </c>
      <c r="H55" s="10" t="s">
        <v>13</v>
      </c>
      <c r="I55" s="10" t="s">
        <v>14</v>
      </c>
      <c r="J55" s="10" t="s">
        <v>15</v>
      </c>
      <c r="K55" s="10" t="s">
        <v>16</v>
      </c>
      <c r="L55" s="10" t="s">
        <v>17</v>
      </c>
      <c r="M55" s="10" t="s">
        <v>18</v>
      </c>
      <c r="N55" s="37" t="s">
        <v>42</v>
      </c>
      <c r="O55" s="50"/>
      <c r="P55" s="65" t="s">
        <v>40</v>
      </c>
      <c r="Q55" s="66" t="s">
        <v>20</v>
      </c>
      <c r="R55" s="67" t="s">
        <v>21</v>
      </c>
      <c r="S55" s="67" t="s">
        <v>22</v>
      </c>
      <c r="T55" s="67" t="s">
        <v>23</v>
      </c>
      <c r="U55" s="39" t="s">
        <v>24</v>
      </c>
      <c r="V55" s="39" t="s">
        <v>25</v>
      </c>
      <c r="W55" s="39" t="s">
        <v>26</v>
      </c>
      <c r="X55" s="39" t="s">
        <v>27</v>
      </c>
      <c r="Y55" s="39" t="s">
        <v>28</v>
      </c>
      <c r="Z55" s="39" t="s">
        <v>29</v>
      </c>
      <c r="AA55" s="39" t="s">
        <v>30</v>
      </c>
      <c r="AB55" s="39" t="s">
        <v>31</v>
      </c>
      <c r="AC55" s="37" t="s">
        <v>42</v>
      </c>
    </row>
    <row r="56" spans="1:29" x14ac:dyDescent="0.25">
      <c r="A56" s="68"/>
      <c r="B56" s="6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8"/>
      <c r="P56" s="70"/>
      <c r="Q56" s="6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</row>
    <row r="57" spans="1:29" x14ac:dyDescent="0.25">
      <c r="A57" s="15" t="s">
        <v>32</v>
      </c>
      <c r="B57" s="69">
        <f>+B35/B23*100</f>
        <v>64.778880757433129</v>
      </c>
      <c r="C57" s="28">
        <f t="shared" ref="C57:N60" si="15">+C35/C23*100</f>
        <v>63.685970988877095</v>
      </c>
      <c r="D57" s="28">
        <f t="shared" si="15"/>
        <v>64.470981868783426</v>
      </c>
      <c r="E57" s="28">
        <f t="shared" si="15"/>
        <v>63.928875201939981</v>
      </c>
      <c r="F57" s="28">
        <f t="shared" si="15"/>
        <v>63.714180935501631</v>
      </c>
      <c r="G57" s="28"/>
      <c r="H57" s="28"/>
      <c r="I57" s="28"/>
      <c r="J57" s="28"/>
      <c r="K57" s="28"/>
      <c r="L57" s="28"/>
      <c r="M57" s="28"/>
      <c r="N57" s="29">
        <f t="shared" si="15"/>
        <v>64.137879395629056</v>
      </c>
      <c r="O57" s="28"/>
      <c r="P57" s="15" t="str">
        <f>+A57</f>
        <v>Residencial</v>
      </c>
      <c r="Q57" s="69">
        <f t="shared" ref="Q57:AC60" si="16">+Q35/Q23*100</f>
        <v>56.357626258966832</v>
      </c>
      <c r="R57" s="28">
        <f t="shared" si="16"/>
        <v>55.406794760323066</v>
      </c>
      <c r="S57" s="28">
        <f t="shared" si="16"/>
        <v>56.089754225841581</v>
      </c>
      <c r="T57" s="28">
        <f t="shared" si="16"/>
        <v>55.618121425687782</v>
      </c>
      <c r="U57" s="28">
        <f t="shared" si="16"/>
        <v>55.431337413886418</v>
      </c>
      <c r="V57" s="28"/>
      <c r="W57" s="28"/>
      <c r="X57" s="28"/>
      <c r="Y57" s="28"/>
      <c r="Z57" s="28"/>
      <c r="AA57" s="28"/>
      <c r="AB57" s="28"/>
      <c r="AC57" s="29">
        <f t="shared" si="16"/>
        <v>55.799955074197271</v>
      </c>
    </row>
    <row r="58" spans="1:29" x14ac:dyDescent="0.25">
      <c r="A58" s="15" t="s">
        <v>33</v>
      </c>
      <c r="B58" s="69">
        <f>+B36/B24*100</f>
        <v>142.42886117788447</v>
      </c>
      <c r="C58" s="28">
        <f t="shared" si="15"/>
        <v>142.71992484734619</v>
      </c>
      <c r="D58" s="28">
        <f t="shared" si="15"/>
        <v>142.38934844664846</v>
      </c>
      <c r="E58" s="28">
        <f t="shared" si="15"/>
        <v>143.6018306493313</v>
      </c>
      <c r="F58" s="28">
        <f t="shared" si="15"/>
        <v>144.69252817978787</v>
      </c>
      <c r="G58" s="28"/>
      <c r="H58" s="28"/>
      <c r="I58" s="28"/>
      <c r="J58" s="28"/>
      <c r="K58" s="28"/>
      <c r="L58" s="28"/>
      <c r="M58" s="28"/>
      <c r="N58" s="29">
        <f t="shared" si="15"/>
        <v>143.20940695603645</v>
      </c>
      <c r="O58" s="28"/>
      <c r="P58" s="15" t="str">
        <f t="shared" ref="P58:P60" si="17">+A58</f>
        <v>General</v>
      </c>
      <c r="Q58" s="69">
        <f t="shared" si="16"/>
        <v>123.91310922475949</v>
      </c>
      <c r="R58" s="28">
        <f t="shared" si="16"/>
        <v>124.1663346171912</v>
      </c>
      <c r="S58" s="28">
        <f t="shared" si="16"/>
        <v>123.87873314858415</v>
      </c>
      <c r="T58" s="28">
        <f t="shared" si="16"/>
        <v>124.93359266491824</v>
      </c>
      <c r="U58" s="28">
        <f t="shared" si="16"/>
        <v>125.88249951641546</v>
      </c>
      <c r="V58" s="28"/>
      <c r="W58" s="28"/>
      <c r="X58" s="28"/>
      <c r="Y58" s="28"/>
      <c r="Z58" s="28"/>
      <c r="AA58" s="28"/>
      <c r="AB58" s="28"/>
      <c r="AC58" s="29">
        <f t="shared" si="16"/>
        <v>124.59218405175174</v>
      </c>
    </row>
    <row r="59" spans="1:29" x14ac:dyDescent="0.25">
      <c r="A59" s="3" t="s">
        <v>34</v>
      </c>
      <c r="B59" s="69">
        <f t="shared" ref="B59:F60" si="18">+B37/B25*100</f>
        <v>107.64968062455642</v>
      </c>
      <c r="C59" s="28">
        <f t="shared" si="18"/>
        <v>107.95165823496349</v>
      </c>
      <c r="D59" s="28">
        <f>+D37/D25*100</f>
        <v>108.38903531892463</v>
      </c>
      <c r="E59" s="28">
        <f>+(E37/E25)*100</f>
        <v>108.86389021860539</v>
      </c>
      <c r="F59" s="28">
        <f>+(F37/F25)*100</f>
        <v>109.41025183068405</v>
      </c>
      <c r="G59" s="28"/>
      <c r="H59" s="28"/>
      <c r="I59" s="28"/>
      <c r="J59" s="28"/>
      <c r="K59" s="28"/>
      <c r="L59" s="28"/>
      <c r="M59" s="28"/>
      <c r="N59" s="29">
        <f t="shared" si="15"/>
        <v>108.42746918734763</v>
      </c>
      <c r="O59" s="28"/>
      <c r="P59" s="15" t="str">
        <f t="shared" si="17"/>
        <v>Alumbrado Público</v>
      </c>
      <c r="Q59" s="69">
        <f t="shared" si="16"/>
        <v>93.655222143364085</v>
      </c>
      <c r="R59" s="28">
        <f t="shared" si="16"/>
        <v>93.91794266441822</v>
      </c>
      <c r="S59" s="28">
        <f t="shared" si="16"/>
        <v>94.29846072746443</v>
      </c>
      <c r="T59" s="28">
        <f t="shared" si="16"/>
        <v>94.711584490186681</v>
      </c>
      <c r="U59" s="28">
        <f t="shared" si="16"/>
        <v>95.186919092695106</v>
      </c>
      <c r="V59" s="28"/>
      <c r="W59" s="28"/>
      <c r="X59" s="28"/>
      <c r="Y59" s="28"/>
      <c r="Z59" s="28"/>
      <c r="AA59" s="28"/>
      <c r="AB59" s="28"/>
      <c r="AC59" s="29">
        <f t="shared" si="16"/>
        <v>94.331898192992412</v>
      </c>
    </row>
    <row r="60" spans="1:29" x14ac:dyDescent="0.25">
      <c r="A60" s="18" t="s">
        <v>35</v>
      </c>
      <c r="B60" s="69">
        <f t="shared" si="18"/>
        <v>102.70872483221476</v>
      </c>
      <c r="C60" s="28">
        <f t="shared" si="18"/>
        <v>102.99682875264271</v>
      </c>
      <c r="D60" s="28">
        <f>+D38/D26*100</f>
        <v>103.41345427059714</v>
      </c>
      <c r="E60" s="69">
        <f t="shared" si="18"/>
        <v>103.86708860759495</v>
      </c>
      <c r="F60" s="28">
        <f t="shared" si="18"/>
        <v>104.38863976083708</v>
      </c>
      <c r="G60" s="28"/>
      <c r="H60" s="28"/>
      <c r="I60" s="28"/>
      <c r="J60" s="28"/>
      <c r="K60" s="28"/>
      <c r="L60" s="28"/>
      <c r="M60" s="28"/>
      <c r="N60" s="29">
        <f t="shared" si="15"/>
        <v>103.37647940074908</v>
      </c>
      <c r="O60" s="28"/>
      <c r="P60" s="15" t="str">
        <f t="shared" si="17"/>
        <v>Agua Potable y Alcantarillado</v>
      </c>
      <c r="Q60" s="69">
        <f t="shared" si="16"/>
        <v>89.356590604026835</v>
      </c>
      <c r="R60" s="28">
        <f t="shared" si="16"/>
        <v>89.607241014799172</v>
      </c>
      <c r="S60" s="28">
        <f t="shared" si="16"/>
        <v>89.969705215419509</v>
      </c>
      <c r="T60" s="28">
        <f t="shared" si="16"/>
        <v>90.364367088607594</v>
      </c>
      <c r="U60" s="28">
        <f t="shared" si="16"/>
        <v>90.818116591928259</v>
      </c>
      <c r="V60" s="28"/>
      <c r="W60" s="28"/>
      <c r="X60" s="28"/>
      <c r="Y60" s="28"/>
      <c r="Z60" s="28"/>
      <c r="AA60" s="28"/>
      <c r="AB60" s="28"/>
      <c r="AC60" s="29">
        <f t="shared" si="16"/>
        <v>89.937537078651687</v>
      </c>
    </row>
    <row r="61" spans="1:29" x14ac:dyDescent="0.25">
      <c r="A61" s="71"/>
      <c r="B61" s="7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  <c r="O61" s="28"/>
      <c r="P61" s="73"/>
      <c r="Q61" s="72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2"/>
    </row>
    <row r="62" spans="1:29" s="27" customFormat="1" ht="12.75" x14ac:dyDescent="0.2">
      <c r="A62" s="74" t="s">
        <v>19</v>
      </c>
      <c r="B62" s="75">
        <f t="shared" ref="B62:N62" si="19">+B40/B28*100</f>
        <v>79.89418936724185</v>
      </c>
      <c r="C62" s="33">
        <f t="shared" si="19"/>
        <v>80.892283412123092</v>
      </c>
      <c r="D62" s="33">
        <f t="shared" si="19"/>
        <v>81.221836181790721</v>
      </c>
      <c r="E62" s="33">
        <f t="shared" si="19"/>
        <v>81.341516853230615</v>
      </c>
      <c r="F62" s="33">
        <f t="shared" si="19"/>
        <v>83.412394777426783</v>
      </c>
      <c r="G62" s="33"/>
      <c r="H62" s="33"/>
      <c r="I62" s="33"/>
      <c r="J62" s="33"/>
      <c r="K62" s="33"/>
      <c r="L62" s="33"/>
      <c r="M62" s="33"/>
      <c r="N62" s="35">
        <f t="shared" si="19"/>
        <v>81.291667109381265</v>
      </c>
      <c r="O62" s="63"/>
      <c r="P62" s="41" t="s">
        <v>19</v>
      </c>
      <c r="Q62" s="75">
        <f t="shared" ref="Q62:AC62" si="20">+Q40/Q28*100</f>
        <v>69.50794474950041</v>
      </c>
      <c r="R62" s="33">
        <f t="shared" si="20"/>
        <v>70.376286568547101</v>
      </c>
      <c r="S62" s="33">
        <f t="shared" si="20"/>
        <v>70.662997478157934</v>
      </c>
      <c r="T62" s="33">
        <f t="shared" si="20"/>
        <v>70.767119662310648</v>
      </c>
      <c r="U62" s="33">
        <f t="shared" si="20"/>
        <v>72.568783456361302</v>
      </c>
      <c r="V62" s="33"/>
      <c r="W62" s="33"/>
      <c r="X62" s="33"/>
      <c r="Y62" s="33"/>
      <c r="Z62" s="33"/>
      <c r="AA62" s="33"/>
      <c r="AB62" s="33"/>
      <c r="AC62" s="35">
        <f t="shared" si="20"/>
        <v>70.723750385161722</v>
      </c>
    </row>
    <row r="63" spans="1:29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x14ac:dyDescent="0.25">
      <c r="A64" s="43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30"/>
      <c r="O64" s="30"/>
      <c r="P64" s="45" t="s">
        <v>43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30"/>
    </row>
    <row r="65" spans="1:29" x14ac:dyDescent="0.25">
      <c r="A65" s="46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30"/>
      <c r="O65" s="30"/>
      <c r="P65" s="47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30"/>
    </row>
    <row r="66" spans="1:29" x14ac:dyDescent="0.25">
      <c r="A66" s="64" t="s">
        <v>40</v>
      </c>
      <c r="B66" s="10" t="s">
        <v>7</v>
      </c>
      <c r="C66" s="10" t="s">
        <v>8</v>
      </c>
      <c r="D66" s="10" t="s">
        <v>9</v>
      </c>
      <c r="E66" s="10" t="s">
        <v>10</v>
      </c>
      <c r="F66" s="10" t="s">
        <v>11</v>
      </c>
      <c r="G66" s="10" t="s">
        <v>12</v>
      </c>
      <c r="H66" s="10" t="s">
        <v>13</v>
      </c>
      <c r="I66" s="10" t="s">
        <v>14</v>
      </c>
      <c r="J66" s="10" t="s">
        <v>15</v>
      </c>
      <c r="K66" s="10" t="s">
        <v>16</v>
      </c>
      <c r="L66" s="10" t="s">
        <v>17</v>
      </c>
      <c r="M66" s="10" t="s">
        <v>18</v>
      </c>
      <c r="N66" s="37" t="s">
        <v>42</v>
      </c>
      <c r="O66" s="50"/>
      <c r="P66" s="65" t="s">
        <v>40</v>
      </c>
      <c r="Q66" s="52" t="s">
        <v>20</v>
      </c>
      <c r="R66" s="39" t="s">
        <v>21</v>
      </c>
      <c r="S66" s="39" t="s">
        <v>22</v>
      </c>
      <c r="T66" s="39" t="s">
        <v>23</v>
      </c>
      <c r="U66" s="39" t="s">
        <v>24</v>
      </c>
      <c r="V66" s="39" t="s">
        <v>25</v>
      </c>
      <c r="W66" s="39" t="s">
        <v>26</v>
      </c>
      <c r="X66" s="39" t="s">
        <v>27</v>
      </c>
      <c r="Y66" s="39" t="s">
        <v>28</v>
      </c>
      <c r="Z66" s="39" t="s">
        <v>29</v>
      </c>
      <c r="AA66" s="39" t="s">
        <v>30</v>
      </c>
      <c r="AB66" s="39" t="s">
        <v>31</v>
      </c>
      <c r="AC66" s="37" t="s">
        <v>42</v>
      </c>
    </row>
    <row r="67" spans="1:29" x14ac:dyDescent="0.25">
      <c r="A67" s="68"/>
      <c r="B67" s="6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76"/>
      <c r="O67" s="28"/>
      <c r="P67" s="70"/>
      <c r="Q67" s="69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76"/>
    </row>
    <row r="68" spans="1:29" x14ac:dyDescent="0.25">
      <c r="A68" s="15" t="s">
        <v>32</v>
      </c>
      <c r="B68" s="69">
        <f t="shared" ref="B68:N71" si="21">+B46/B23*100</f>
        <v>9.3073104536541855</v>
      </c>
      <c r="C68" s="28">
        <f t="shared" si="21"/>
        <v>9.1502831880570543</v>
      </c>
      <c r="D68" s="28">
        <f t="shared" si="21"/>
        <v>9.2630721075838274</v>
      </c>
      <c r="E68" s="28">
        <f t="shared" si="21"/>
        <v>9.1851832186695379</v>
      </c>
      <c r="F68" s="28">
        <f t="shared" si="21"/>
        <v>9.1543363413077046</v>
      </c>
      <c r="G68" s="28"/>
      <c r="H68" s="28"/>
      <c r="I68" s="28"/>
      <c r="J68" s="28"/>
      <c r="K68" s="28"/>
      <c r="L68" s="28"/>
      <c r="M68" s="28"/>
      <c r="N68" s="29">
        <f t="shared" si="21"/>
        <v>9.2152125568432552</v>
      </c>
      <c r="O68" s="28"/>
      <c r="P68" s="15" t="str">
        <f>+A68</f>
        <v>Residencial</v>
      </c>
      <c r="Q68" s="69">
        <f t="shared" ref="Q68:AC71" si="22">+Q46/Q23*100</f>
        <v>8.0973600946791411</v>
      </c>
      <c r="R68" s="28">
        <f t="shared" si="22"/>
        <v>7.9607463736096369</v>
      </c>
      <c r="S68" s="28">
        <f t="shared" si="22"/>
        <v>8.0588727335979282</v>
      </c>
      <c r="T68" s="28">
        <f t="shared" si="22"/>
        <v>7.9911094002424976</v>
      </c>
      <c r="U68" s="28">
        <f t="shared" si="22"/>
        <v>7.9642726169377038</v>
      </c>
      <c r="V68" s="28"/>
      <c r="W68" s="28"/>
      <c r="X68" s="28"/>
      <c r="Y68" s="28"/>
      <c r="Z68" s="28"/>
      <c r="AA68" s="28"/>
      <c r="AB68" s="28"/>
      <c r="AC68" s="29">
        <f t="shared" si="22"/>
        <v>8.0172349244536321</v>
      </c>
    </row>
    <row r="69" spans="1:29" x14ac:dyDescent="0.25">
      <c r="A69" s="15" t="s">
        <v>33</v>
      </c>
      <c r="B69" s="69">
        <f t="shared" si="21"/>
        <v>20.463916835902939</v>
      </c>
      <c r="C69" s="28">
        <f t="shared" si="21"/>
        <v>20.505736328641692</v>
      </c>
      <c r="D69" s="28">
        <f t="shared" si="21"/>
        <v>20.458239719346043</v>
      </c>
      <c r="E69" s="28">
        <f t="shared" si="21"/>
        <v>20.632446932375188</v>
      </c>
      <c r="F69" s="28">
        <f t="shared" si="21"/>
        <v>20.789156347670673</v>
      </c>
      <c r="G69" s="28"/>
      <c r="H69" s="28"/>
      <c r="I69" s="28"/>
      <c r="J69" s="28"/>
      <c r="K69" s="28"/>
      <c r="L69" s="28"/>
      <c r="M69" s="28"/>
      <c r="N69" s="29">
        <f t="shared" si="21"/>
        <v>20.57606421782133</v>
      </c>
      <c r="O69" s="28"/>
      <c r="P69" s="15" t="str">
        <f t="shared" ref="P69:P71" si="23">+A69</f>
        <v>General</v>
      </c>
      <c r="Q69" s="69">
        <f t="shared" si="22"/>
        <v>17.803607647235559</v>
      </c>
      <c r="R69" s="28">
        <f t="shared" si="22"/>
        <v>17.839990605918274</v>
      </c>
      <c r="S69" s="28">
        <f t="shared" si="22"/>
        <v>17.798668555831057</v>
      </c>
      <c r="T69" s="28">
        <f t="shared" si="22"/>
        <v>17.950228831166413</v>
      </c>
      <c r="U69" s="28">
        <f t="shared" si="22"/>
        <v>18.086566022473484</v>
      </c>
      <c r="V69" s="28"/>
      <c r="W69" s="28"/>
      <c r="X69" s="28"/>
      <c r="Y69" s="28"/>
      <c r="Z69" s="28"/>
      <c r="AA69" s="28"/>
      <c r="AB69" s="28"/>
      <c r="AC69" s="29">
        <f t="shared" si="22"/>
        <v>17.901175869504556</v>
      </c>
    </row>
    <row r="70" spans="1:29" x14ac:dyDescent="0.25">
      <c r="A70" s="3" t="s">
        <v>34</v>
      </c>
      <c r="B70" s="69">
        <f t="shared" si="21"/>
        <v>15.46690813571213</v>
      </c>
      <c r="C70" s="28">
        <f t="shared" si="21"/>
        <v>15.510295723414295</v>
      </c>
      <c r="D70" s="28">
        <f t="shared" si="21"/>
        <v>15.573137258466179</v>
      </c>
      <c r="E70" s="28">
        <f t="shared" si="21"/>
        <v>15.641363537155947</v>
      </c>
      <c r="F70" s="28">
        <f t="shared" si="21"/>
        <v>15.719863768776444</v>
      </c>
      <c r="G70" s="28"/>
      <c r="H70" s="28"/>
      <c r="I70" s="28"/>
      <c r="J70" s="28"/>
      <c r="K70" s="28"/>
      <c r="L70" s="28"/>
      <c r="M70" s="28"/>
      <c r="N70" s="29">
        <f t="shared" si="21"/>
        <v>15.57865936599822</v>
      </c>
      <c r="O70" s="28"/>
      <c r="P70" s="15" t="str">
        <f t="shared" si="23"/>
        <v>Alumbrado Público</v>
      </c>
      <c r="Q70" s="69">
        <f t="shared" si="22"/>
        <v>13.456210078069553</v>
      </c>
      <c r="R70" s="28">
        <f t="shared" si="22"/>
        <v>13.493957279370436</v>
      </c>
      <c r="S70" s="28">
        <f t="shared" si="22"/>
        <v>13.548629414865578</v>
      </c>
      <c r="T70" s="28">
        <f t="shared" si="22"/>
        <v>13.607986277325674</v>
      </c>
      <c r="U70" s="28">
        <f t="shared" si="22"/>
        <v>13.676281478835506</v>
      </c>
      <c r="V70" s="28"/>
      <c r="W70" s="28"/>
      <c r="X70" s="28"/>
      <c r="Y70" s="28"/>
      <c r="Z70" s="28"/>
      <c r="AA70" s="28"/>
      <c r="AB70" s="28"/>
      <c r="AC70" s="29">
        <f t="shared" si="22"/>
        <v>13.553433648418453</v>
      </c>
    </row>
    <row r="71" spans="1:29" x14ac:dyDescent="0.25">
      <c r="A71" s="18" t="s">
        <v>35</v>
      </c>
      <c r="B71" s="69">
        <f t="shared" si="21"/>
        <v>14.757000694283731</v>
      </c>
      <c r="C71" s="28">
        <f t="shared" si="21"/>
        <v>14.798394935724527</v>
      </c>
      <c r="D71" s="28">
        <f t="shared" si="21"/>
        <v>14.85825492393637</v>
      </c>
      <c r="E71" s="69">
        <f t="shared" si="21"/>
        <v>14.923432271206169</v>
      </c>
      <c r="F71" s="28">
        <f t="shared" si="21"/>
        <v>14.998367781729463</v>
      </c>
      <c r="G71" s="28"/>
      <c r="H71" s="28"/>
      <c r="I71" s="28"/>
      <c r="J71" s="28"/>
      <c r="K71" s="28"/>
      <c r="L71" s="28"/>
      <c r="M71" s="28"/>
      <c r="N71" s="29">
        <f t="shared" si="21"/>
        <v>14.85294244263636</v>
      </c>
      <c r="O71" s="28"/>
      <c r="P71" s="15" t="str">
        <f t="shared" si="23"/>
        <v>Agua Potable y Alcantarillado</v>
      </c>
      <c r="Q71" s="69">
        <f t="shared" si="22"/>
        <v>12.838590604026844</v>
      </c>
      <c r="R71" s="28">
        <f t="shared" si="22"/>
        <v>12.874603594080339</v>
      </c>
      <c r="S71" s="28">
        <f t="shared" si="22"/>
        <v>12.926681783824643</v>
      </c>
      <c r="T71" s="28">
        <f t="shared" si="22"/>
        <v>12.983386075949369</v>
      </c>
      <c r="U71" s="28">
        <f t="shared" si="22"/>
        <v>13.048579970104635</v>
      </c>
      <c r="V71" s="28"/>
      <c r="W71" s="28"/>
      <c r="X71" s="28"/>
      <c r="Y71" s="28"/>
      <c r="Z71" s="28"/>
      <c r="AA71" s="28"/>
      <c r="AB71" s="28"/>
      <c r="AC71" s="29">
        <f t="shared" si="22"/>
        <v>12.922059925093635</v>
      </c>
    </row>
    <row r="72" spans="1:29" x14ac:dyDescent="0.25">
      <c r="A72" s="71"/>
      <c r="B72" s="7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  <c r="O72" s="28"/>
      <c r="P72" s="73"/>
      <c r="Q72" s="72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27" customFormat="1" ht="12.75" x14ac:dyDescent="0.2">
      <c r="A73" s="74" t="s">
        <v>19</v>
      </c>
      <c r="B73" s="75">
        <f t="shared" ref="B73:N73" si="24">+B51/B28*100</f>
        <v>11.479050196442794</v>
      </c>
      <c r="C73" s="33">
        <f t="shared" si="24"/>
        <v>11.622454513236075</v>
      </c>
      <c r="D73" s="33">
        <f t="shared" si="24"/>
        <v>11.669804049107862</v>
      </c>
      <c r="E73" s="33">
        <f t="shared" si="24"/>
        <v>11.686999547877965</v>
      </c>
      <c r="F73" s="33">
        <f t="shared" si="24"/>
        <v>11.984539479515345</v>
      </c>
      <c r="G73" s="33"/>
      <c r="H73" s="33"/>
      <c r="I73" s="33"/>
      <c r="J73" s="33"/>
      <c r="K73" s="33"/>
      <c r="L73" s="33"/>
      <c r="M73" s="33"/>
      <c r="N73" s="35">
        <f t="shared" si="24"/>
        <v>11.67983722835938</v>
      </c>
      <c r="O73" s="63"/>
      <c r="P73" s="41" t="s">
        <v>19</v>
      </c>
      <c r="Q73" s="75">
        <f t="shared" ref="Q73:AC73" si="25">+Q51/Q28*100</f>
        <v>9.9867736709052313</v>
      </c>
      <c r="R73" s="33">
        <f t="shared" si="25"/>
        <v>10.111535426515388</v>
      </c>
      <c r="S73" s="33">
        <f t="shared" si="25"/>
        <v>10.15272952272384</v>
      </c>
      <c r="T73" s="33">
        <f t="shared" si="25"/>
        <v>10.167689606653829</v>
      </c>
      <c r="U73" s="33">
        <f t="shared" si="25"/>
        <v>10.426549347178348</v>
      </c>
      <c r="V73" s="33"/>
      <c r="W73" s="33"/>
      <c r="X73" s="33"/>
      <c r="Y73" s="33"/>
      <c r="Z73" s="33"/>
      <c r="AA73" s="33"/>
      <c r="AB73" s="33"/>
      <c r="AC73" s="35">
        <f t="shared" si="25"/>
        <v>10.161458388672658</v>
      </c>
    </row>
    <row r="74" spans="1:29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7" spans="1:29" x14ac:dyDescent="0.25">
      <c r="A77" s="48" t="s">
        <v>45</v>
      </c>
      <c r="B77" s="79">
        <v>6.96</v>
      </c>
      <c r="C77" s="79">
        <v>6.96</v>
      </c>
      <c r="D77" s="79">
        <v>6.96</v>
      </c>
      <c r="E77" s="80">
        <v>6.96</v>
      </c>
      <c r="F77" s="80">
        <v>6.96</v>
      </c>
      <c r="G77" s="80"/>
      <c r="H77" s="80"/>
      <c r="I77" s="80"/>
      <c r="J77" s="80"/>
      <c r="K77" s="80"/>
      <c r="L77" s="80"/>
      <c r="M77" s="80"/>
      <c r="N77" s="77"/>
      <c r="O77" s="14"/>
      <c r="P77" s="48" t="s">
        <v>44</v>
      </c>
      <c r="Q77" s="78">
        <f>+B77</f>
        <v>6.96</v>
      </c>
      <c r="R77" s="78">
        <f t="shared" ref="R77:AB77" si="26">+C77</f>
        <v>6.96</v>
      </c>
      <c r="S77" s="78">
        <f t="shared" si="26"/>
        <v>6.96</v>
      </c>
      <c r="T77" s="78">
        <f t="shared" si="26"/>
        <v>6.96</v>
      </c>
      <c r="U77" s="78">
        <f t="shared" si="26"/>
        <v>6.96</v>
      </c>
      <c r="V77" s="78">
        <f t="shared" si="26"/>
        <v>0</v>
      </c>
      <c r="W77" s="78">
        <f t="shared" si="26"/>
        <v>0</v>
      </c>
      <c r="X77" s="78">
        <f t="shared" si="26"/>
        <v>0</v>
      </c>
      <c r="Y77" s="78">
        <f t="shared" si="26"/>
        <v>0</v>
      </c>
      <c r="Z77" s="78">
        <f t="shared" si="26"/>
        <v>0</v>
      </c>
      <c r="AA77" s="78">
        <f t="shared" si="26"/>
        <v>0</v>
      </c>
      <c r="AB77" s="78">
        <f t="shared" si="26"/>
        <v>0</v>
      </c>
      <c r="AC77" s="77"/>
    </row>
  </sheetData>
  <conditionalFormatting sqref="B1:M11 G12:M14 B12:F15 B16:M1048576">
    <cfRule type="containsText" dxfId="1" priority="2" operator="containsText" text="*">
      <formula>NOT(ISERROR(SEARCH("*",B1)))</formula>
    </cfRule>
  </conditionalFormatting>
  <conditionalFormatting sqref="G15:M15">
    <cfRule type="containsText" dxfId="0" priority="1" operator="containsText" text="*">
      <formula>NOT(ISERROR(SEARCH("*",G15)))</formula>
    </cfRule>
  </conditionalFormatting>
  <pageMargins left="0.7" right="0.7" top="0.75" bottom="0.75" header="0.3" footer="0.3"/>
  <ignoredErrors>
    <ignoredError sqref="E59:F59 Q23:Q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2013-07-22T15:27:24Z</dcterms:created>
  <dcterms:modified xsi:type="dcterms:W3CDTF">2013-07-22T15:40:25Z</dcterms:modified>
</cp:coreProperties>
</file>