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" sheetId="1" r:id="rId1"/>
  </sheets>
  <externalReferences>
    <externalReference r:id="rId2"/>
  </externalReferences>
  <definedNames>
    <definedName name="categ_elfec">[1]CODIGOS!$A$2:$B$36</definedName>
  </definedNames>
  <calcPr calcId="144525"/>
</workbook>
</file>

<file path=xl/calcChain.xml><?xml version="1.0" encoding="utf-8"?>
<calcChain xmlns="http://schemas.openxmlformats.org/spreadsheetml/2006/main">
  <c r="AC97" i="1" l="1"/>
  <c r="AB97" i="1"/>
  <c r="AA97" i="1"/>
  <c r="Z97" i="1"/>
  <c r="Y97" i="1"/>
  <c r="X97" i="1"/>
  <c r="W97" i="1"/>
  <c r="V97" i="1"/>
  <c r="U97" i="1"/>
  <c r="T97" i="1"/>
  <c r="S97" i="1"/>
  <c r="R97" i="1"/>
  <c r="Q92" i="1"/>
  <c r="Q91" i="1"/>
  <c r="Q90" i="1"/>
  <c r="Q77" i="1"/>
  <c r="Q76" i="1"/>
  <c r="Q75" i="1"/>
  <c r="Q62" i="1"/>
  <c r="Q61" i="1"/>
  <c r="Q60" i="1"/>
  <c r="Q59" i="1"/>
  <c r="Q74" i="1" s="1"/>
  <c r="Q89" i="1" s="1"/>
  <c r="Q47" i="1"/>
  <c r="F47" i="1"/>
  <c r="E47" i="1"/>
  <c r="D47" i="1"/>
  <c r="C47" i="1"/>
  <c r="B47" i="1"/>
  <c r="Q46" i="1"/>
  <c r="F46" i="1"/>
  <c r="E46" i="1"/>
  <c r="D46" i="1"/>
  <c r="C46" i="1"/>
  <c r="B46" i="1"/>
  <c r="Q45" i="1"/>
  <c r="F45" i="1"/>
  <c r="E45" i="1"/>
  <c r="D45" i="1"/>
  <c r="C45" i="1"/>
  <c r="B45" i="1"/>
  <c r="Q44" i="1"/>
  <c r="F44" i="1"/>
  <c r="E44" i="1"/>
  <c r="D44" i="1"/>
  <c r="C44" i="1"/>
  <c r="B44" i="1"/>
  <c r="F43" i="1"/>
  <c r="E43" i="1"/>
  <c r="U43" i="1" s="1"/>
  <c r="D43" i="1"/>
  <c r="C43" i="1"/>
  <c r="S43" i="1" s="1"/>
  <c r="B43" i="1"/>
  <c r="F42" i="1"/>
  <c r="E42" i="1"/>
  <c r="U42" i="1" s="1"/>
  <c r="D42" i="1"/>
  <c r="C42" i="1"/>
  <c r="S42" i="1" s="1"/>
  <c r="B42" i="1"/>
  <c r="F41" i="1"/>
  <c r="E41" i="1"/>
  <c r="U41" i="1" s="1"/>
  <c r="D41" i="1"/>
  <c r="C41" i="1"/>
  <c r="S41" i="1" s="1"/>
  <c r="B41" i="1"/>
  <c r="F40" i="1"/>
  <c r="E40" i="1"/>
  <c r="U40" i="1" s="1"/>
  <c r="D40" i="1"/>
  <c r="C40" i="1"/>
  <c r="S40" i="1" s="1"/>
  <c r="B40" i="1"/>
  <c r="Q32" i="1"/>
  <c r="F32" i="1"/>
  <c r="V32" i="1" s="1"/>
  <c r="E32" i="1"/>
  <c r="U32" i="1" s="1"/>
  <c r="D32" i="1"/>
  <c r="T32" i="1" s="1"/>
  <c r="C32" i="1"/>
  <c r="S32" i="1" s="1"/>
  <c r="B32" i="1"/>
  <c r="R32" i="1" s="1"/>
  <c r="AD32" i="1" s="1"/>
  <c r="Q31" i="1"/>
  <c r="F31" i="1"/>
  <c r="V31" i="1" s="1"/>
  <c r="E31" i="1"/>
  <c r="U31" i="1" s="1"/>
  <c r="D31" i="1"/>
  <c r="T31" i="1" s="1"/>
  <c r="C31" i="1"/>
  <c r="S31" i="1" s="1"/>
  <c r="B31" i="1"/>
  <c r="R31" i="1" s="1"/>
  <c r="Q30" i="1"/>
  <c r="F30" i="1"/>
  <c r="V30" i="1" s="1"/>
  <c r="E30" i="1"/>
  <c r="U30" i="1" s="1"/>
  <c r="D30" i="1"/>
  <c r="T30" i="1" s="1"/>
  <c r="C30" i="1"/>
  <c r="S30" i="1" s="1"/>
  <c r="B30" i="1"/>
  <c r="R30" i="1" s="1"/>
  <c r="AD30" i="1" s="1"/>
  <c r="Q29" i="1"/>
  <c r="F29" i="1"/>
  <c r="V29" i="1" s="1"/>
  <c r="E29" i="1"/>
  <c r="U29" i="1" s="1"/>
  <c r="D29" i="1"/>
  <c r="T29" i="1" s="1"/>
  <c r="C29" i="1"/>
  <c r="S29" i="1" s="1"/>
  <c r="B29" i="1"/>
  <c r="R29" i="1" s="1"/>
  <c r="F28" i="1"/>
  <c r="V28" i="1" s="1"/>
  <c r="E28" i="1"/>
  <c r="U28" i="1" s="1"/>
  <c r="D28" i="1"/>
  <c r="T28" i="1" s="1"/>
  <c r="C28" i="1"/>
  <c r="S28" i="1" s="1"/>
  <c r="B28" i="1"/>
  <c r="F27" i="1"/>
  <c r="V27" i="1" s="1"/>
  <c r="E27" i="1"/>
  <c r="U27" i="1" s="1"/>
  <c r="D27" i="1"/>
  <c r="T27" i="1" s="1"/>
  <c r="C27" i="1"/>
  <c r="S27" i="1" s="1"/>
  <c r="B27" i="1"/>
  <c r="F26" i="1"/>
  <c r="V26" i="1" s="1"/>
  <c r="E26" i="1"/>
  <c r="U26" i="1" s="1"/>
  <c r="D26" i="1"/>
  <c r="T26" i="1" s="1"/>
  <c r="C26" i="1"/>
  <c r="S26" i="1" s="1"/>
  <c r="B26" i="1"/>
  <c r="F25" i="1"/>
  <c r="F34" i="1" s="1"/>
  <c r="E25" i="1"/>
  <c r="U25" i="1" s="1"/>
  <c r="D25" i="1"/>
  <c r="D34" i="1" s="1"/>
  <c r="C25" i="1"/>
  <c r="S25" i="1" s="1"/>
  <c r="B25" i="1"/>
  <c r="B34" i="1" s="1"/>
  <c r="Q17" i="1"/>
  <c r="F17" i="1"/>
  <c r="V17" i="1" s="1"/>
  <c r="E17" i="1"/>
  <c r="U17" i="1" s="1"/>
  <c r="D17" i="1"/>
  <c r="T17" i="1" s="1"/>
  <c r="C17" i="1"/>
  <c r="S17" i="1" s="1"/>
  <c r="B17" i="1"/>
  <c r="R17" i="1" s="1"/>
  <c r="Q16" i="1"/>
  <c r="F16" i="1"/>
  <c r="V16" i="1" s="1"/>
  <c r="E16" i="1"/>
  <c r="U16" i="1" s="1"/>
  <c r="D16" i="1"/>
  <c r="T16" i="1" s="1"/>
  <c r="C16" i="1"/>
  <c r="S16" i="1" s="1"/>
  <c r="B16" i="1"/>
  <c r="R16" i="1" s="1"/>
  <c r="Q15" i="1"/>
  <c r="F15" i="1"/>
  <c r="V15" i="1" s="1"/>
  <c r="E15" i="1"/>
  <c r="U15" i="1" s="1"/>
  <c r="D15" i="1"/>
  <c r="T15" i="1" s="1"/>
  <c r="C15" i="1"/>
  <c r="S15" i="1" s="1"/>
  <c r="B15" i="1"/>
  <c r="R15" i="1" s="1"/>
  <c r="Q14" i="1"/>
  <c r="F14" i="1"/>
  <c r="V14" i="1" s="1"/>
  <c r="E14" i="1"/>
  <c r="U14" i="1" s="1"/>
  <c r="D14" i="1"/>
  <c r="T14" i="1" s="1"/>
  <c r="C14" i="1"/>
  <c r="S14" i="1" s="1"/>
  <c r="B14" i="1"/>
  <c r="R14" i="1" s="1"/>
  <c r="F13" i="1"/>
  <c r="V13" i="1" s="1"/>
  <c r="E13" i="1"/>
  <c r="U13" i="1" s="1"/>
  <c r="D13" i="1"/>
  <c r="T13" i="1" s="1"/>
  <c r="C13" i="1"/>
  <c r="S13" i="1" s="1"/>
  <c r="B13" i="1"/>
  <c r="R13" i="1" s="1"/>
  <c r="F12" i="1"/>
  <c r="V12" i="1" s="1"/>
  <c r="E12" i="1"/>
  <c r="U12" i="1" s="1"/>
  <c r="D12" i="1"/>
  <c r="T12" i="1" s="1"/>
  <c r="C12" i="1"/>
  <c r="S12" i="1" s="1"/>
  <c r="B12" i="1"/>
  <c r="R12" i="1" s="1"/>
  <c r="F11" i="1"/>
  <c r="V11" i="1" s="1"/>
  <c r="E11" i="1"/>
  <c r="U11" i="1" s="1"/>
  <c r="D11" i="1"/>
  <c r="T11" i="1" s="1"/>
  <c r="C11" i="1"/>
  <c r="S11" i="1" s="1"/>
  <c r="B11" i="1"/>
  <c r="R11" i="1" s="1"/>
  <c r="F10" i="1"/>
  <c r="V10" i="1" s="1"/>
  <c r="V19" i="1" s="1"/>
  <c r="E10" i="1"/>
  <c r="D10" i="1"/>
  <c r="T10" i="1" s="1"/>
  <c r="T19" i="1" s="1"/>
  <c r="C10" i="1"/>
  <c r="B10" i="1"/>
  <c r="R10" i="1" s="1"/>
  <c r="R19" i="1" s="1"/>
  <c r="Q4" i="1"/>
  <c r="C19" i="1" l="1"/>
  <c r="E19" i="1"/>
  <c r="S34" i="1"/>
  <c r="U34" i="1"/>
  <c r="N26" i="1"/>
  <c r="N27" i="1"/>
  <c r="N28" i="1"/>
  <c r="AD29" i="1"/>
  <c r="AD31" i="1"/>
  <c r="S10" i="1"/>
  <c r="S19" i="1" s="1"/>
  <c r="U10" i="1"/>
  <c r="U19" i="1" s="1"/>
  <c r="B19" i="1"/>
  <c r="D19" i="1"/>
  <c r="F19" i="1"/>
  <c r="R25" i="1"/>
  <c r="T25" i="1"/>
  <c r="T34" i="1" s="1"/>
  <c r="V25" i="1"/>
  <c r="V34" i="1" s="1"/>
  <c r="R26" i="1"/>
  <c r="AD26" i="1" s="1"/>
  <c r="R27" i="1"/>
  <c r="AD27" i="1" s="1"/>
  <c r="R28" i="1"/>
  <c r="AD28" i="1" s="1"/>
  <c r="N30" i="1"/>
  <c r="N32" i="1"/>
  <c r="C34" i="1"/>
  <c r="N34" i="1" s="1"/>
  <c r="E34" i="1"/>
  <c r="S70" i="1"/>
  <c r="S55" i="1"/>
  <c r="U70" i="1"/>
  <c r="U55" i="1"/>
  <c r="S71" i="1"/>
  <c r="S56" i="1"/>
  <c r="S86" i="1" s="1"/>
  <c r="U71" i="1"/>
  <c r="U56" i="1"/>
  <c r="U86" i="1" s="1"/>
  <c r="S72" i="1"/>
  <c r="S57" i="1"/>
  <c r="S87" i="1" s="1"/>
  <c r="U72" i="1"/>
  <c r="U57" i="1"/>
  <c r="U87" i="1" s="1"/>
  <c r="S73" i="1"/>
  <c r="S58" i="1"/>
  <c r="S88" i="1" s="1"/>
  <c r="U73" i="1"/>
  <c r="U58" i="1"/>
  <c r="U88" i="1" s="1"/>
  <c r="N25" i="1"/>
  <c r="N29" i="1"/>
  <c r="N31" i="1"/>
  <c r="B70" i="1"/>
  <c r="D70" i="1"/>
  <c r="F70" i="1"/>
  <c r="N40" i="1"/>
  <c r="N70" i="1" s="1"/>
  <c r="B71" i="1"/>
  <c r="D71" i="1"/>
  <c r="F71" i="1"/>
  <c r="N41" i="1"/>
  <c r="N71" i="1" s="1"/>
  <c r="B72" i="1"/>
  <c r="D72" i="1"/>
  <c r="F72" i="1"/>
  <c r="N42" i="1"/>
  <c r="N72" i="1" s="1"/>
  <c r="B73" i="1"/>
  <c r="D73" i="1"/>
  <c r="F73" i="1"/>
  <c r="N43" i="1"/>
  <c r="N73" i="1" s="1"/>
  <c r="B74" i="1"/>
  <c r="D74" i="1"/>
  <c r="F74" i="1"/>
  <c r="N44" i="1"/>
  <c r="N74" i="1" s="1"/>
  <c r="R44" i="1"/>
  <c r="T44" i="1"/>
  <c r="V44" i="1"/>
  <c r="C75" i="1"/>
  <c r="E75" i="1"/>
  <c r="S45" i="1"/>
  <c r="U45" i="1"/>
  <c r="B76" i="1"/>
  <c r="D76" i="1"/>
  <c r="F76" i="1"/>
  <c r="N46" i="1"/>
  <c r="N76" i="1" s="1"/>
  <c r="R46" i="1"/>
  <c r="T46" i="1"/>
  <c r="V46" i="1"/>
  <c r="C77" i="1"/>
  <c r="E77" i="1"/>
  <c r="E62" i="1"/>
  <c r="E92" i="1" s="1"/>
  <c r="S47" i="1"/>
  <c r="U47" i="1"/>
  <c r="B49" i="1"/>
  <c r="D49" i="1"/>
  <c r="F49" i="1"/>
  <c r="B55" i="1"/>
  <c r="D55" i="1"/>
  <c r="F55" i="1"/>
  <c r="B56" i="1"/>
  <c r="D56" i="1"/>
  <c r="D86" i="1" s="1"/>
  <c r="F56" i="1"/>
  <c r="F86" i="1" s="1"/>
  <c r="B57" i="1"/>
  <c r="D57" i="1"/>
  <c r="D87" i="1" s="1"/>
  <c r="F57" i="1"/>
  <c r="F87" i="1" s="1"/>
  <c r="B58" i="1"/>
  <c r="D58" i="1"/>
  <c r="D88" i="1" s="1"/>
  <c r="F58" i="1"/>
  <c r="F88" i="1" s="1"/>
  <c r="B59" i="1"/>
  <c r="D59" i="1"/>
  <c r="D89" i="1" s="1"/>
  <c r="F59" i="1"/>
  <c r="F89" i="1" s="1"/>
  <c r="C60" i="1"/>
  <c r="C90" i="1" s="1"/>
  <c r="E60" i="1"/>
  <c r="E90" i="1" s="1"/>
  <c r="B61" i="1"/>
  <c r="D61" i="1"/>
  <c r="D91" i="1" s="1"/>
  <c r="F61" i="1"/>
  <c r="F91" i="1" s="1"/>
  <c r="C62" i="1"/>
  <c r="C92" i="1" s="1"/>
  <c r="C70" i="1"/>
  <c r="E70" i="1"/>
  <c r="R40" i="1"/>
  <c r="T40" i="1"/>
  <c r="V40" i="1"/>
  <c r="C71" i="1"/>
  <c r="E71" i="1"/>
  <c r="R41" i="1"/>
  <c r="T41" i="1"/>
  <c r="V41" i="1"/>
  <c r="C72" i="1"/>
  <c r="E72" i="1"/>
  <c r="R42" i="1"/>
  <c r="T42" i="1"/>
  <c r="V42" i="1"/>
  <c r="C73" i="1"/>
  <c r="E73" i="1"/>
  <c r="R43" i="1"/>
  <c r="T43" i="1"/>
  <c r="V43" i="1"/>
  <c r="C74" i="1"/>
  <c r="E74" i="1"/>
  <c r="S44" i="1"/>
  <c r="U44" i="1"/>
  <c r="U49" i="1" s="1"/>
  <c r="B75" i="1"/>
  <c r="D75" i="1"/>
  <c r="F75" i="1"/>
  <c r="N45" i="1"/>
  <c r="N75" i="1" s="1"/>
  <c r="R45" i="1"/>
  <c r="T45" i="1"/>
  <c r="V45" i="1"/>
  <c r="C76" i="1"/>
  <c r="E76" i="1"/>
  <c r="S46" i="1"/>
  <c r="U46" i="1"/>
  <c r="B77" i="1"/>
  <c r="D77" i="1"/>
  <c r="F77" i="1"/>
  <c r="F62" i="1"/>
  <c r="F92" i="1" s="1"/>
  <c r="N47" i="1"/>
  <c r="N77" i="1" s="1"/>
  <c r="R47" i="1"/>
  <c r="T47" i="1"/>
  <c r="V47" i="1"/>
  <c r="C49" i="1"/>
  <c r="E49" i="1"/>
  <c r="C55" i="1"/>
  <c r="E55" i="1"/>
  <c r="C56" i="1"/>
  <c r="C86" i="1" s="1"/>
  <c r="E56" i="1"/>
  <c r="E86" i="1" s="1"/>
  <c r="C57" i="1"/>
  <c r="C87" i="1" s="1"/>
  <c r="E57" i="1"/>
  <c r="E87" i="1" s="1"/>
  <c r="C58" i="1"/>
  <c r="C88" i="1" s="1"/>
  <c r="E58" i="1"/>
  <c r="E88" i="1" s="1"/>
  <c r="C59" i="1"/>
  <c r="C89" i="1" s="1"/>
  <c r="E59" i="1"/>
  <c r="E89" i="1" s="1"/>
  <c r="B60" i="1"/>
  <c r="D60" i="1"/>
  <c r="D90" i="1" s="1"/>
  <c r="F60" i="1"/>
  <c r="F90" i="1" s="1"/>
  <c r="C61" i="1"/>
  <c r="C91" i="1" s="1"/>
  <c r="E61" i="1"/>
  <c r="E91" i="1" s="1"/>
  <c r="B62" i="1"/>
  <c r="D62" i="1"/>
  <c r="D92" i="1" s="1"/>
  <c r="V49" i="1" l="1"/>
  <c r="T49" i="1"/>
  <c r="E64" i="1"/>
  <c r="E94" i="1" s="1"/>
  <c r="E85" i="1"/>
  <c r="E79" i="1"/>
  <c r="T77" i="1"/>
  <c r="T62" i="1"/>
  <c r="T92" i="1" s="1"/>
  <c r="U76" i="1"/>
  <c r="U61" i="1"/>
  <c r="U91" i="1" s="1"/>
  <c r="T75" i="1"/>
  <c r="T60" i="1"/>
  <c r="T90" i="1" s="1"/>
  <c r="S74" i="1"/>
  <c r="S59" i="1"/>
  <c r="S89" i="1" s="1"/>
  <c r="V73" i="1"/>
  <c r="V58" i="1"/>
  <c r="V88" i="1" s="1"/>
  <c r="R73" i="1"/>
  <c r="R58" i="1"/>
  <c r="AD43" i="1"/>
  <c r="AD73" i="1" s="1"/>
  <c r="T72" i="1"/>
  <c r="T57" i="1"/>
  <c r="T87" i="1" s="1"/>
  <c r="V71" i="1"/>
  <c r="V56" i="1"/>
  <c r="V86" i="1" s="1"/>
  <c r="R71" i="1"/>
  <c r="R56" i="1"/>
  <c r="AD41" i="1"/>
  <c r="AD71" i="1" s="1"/>
  <c r="T70" i="1"/>
  <c r="T55" i="1"/>
  <c r="T79" i="1"/>
  <c r="D85" i="1"/>
  <c r="D64" i="1"/>
  <c r="D94" i="1" s="1"/>
  <c r="D79" i="1"/>
  <c r="U77" i="1"/>
  <c r="U62" i="1"/>
  <c r="U92" i="1" s="1"/>
  <c r="T76" i="1"/>
  <c r="T61" i="1"/>
  <c r="T91" i="1" s="1"/>
  <c r="S75" i="1"/>
  <c r="S60" i="1"/>
  <c r="S90" i="1" s="1"/>
  <c r="V74" i="1"/>
  <c r="V59" i="1"/>
  <c r="V89" i="1" s="1"/>
  <c r="R74" i="1"/>
  <c r="R59" i="1"/>
  <c r="AD44" i="1"/>
  <c r="AD74" i="1" s="1"/>
  <c r="U85" i="1"/>
  <c r="S49" i="1"/>
  <c r="S79" i="1" s="1"/>
  <c r="B92" i="1"/>
  <c r="N62" i="1"/>
  <c r="N92" i="1" s="1"/>
  <c r="B90" i="1"/>
  <c r="N60" i="1"/>
  <c r="N90" i="1" s="1"/>
  <c r="C64" i="1"/>
  <c r="C94" i="1" s="1"/>
  <c r="C85" i="1"/>
  <c r="C79" i="1"/>
  <c r="V77" i="1"/>
  <c r="V62" i="1"/>
  <c r="V92" i="1" s="1"/>
  <c r="R77" i="1"/>
  <c r="R62" i="1"/>
  <c r="AD47" i="1"/>
  <c r="AD77" i="1" s="1"/>
  <c r="S76" i="1"/>
  <c r="S61" i="1"/>
  <c r="S91" i="1" s="1"/>
  <c r="V75" i="1"/>
  <c r="V60" i="1"/>
  <c r="V90" i="1" s="1"/>
  <c r="R75" i="1"/>
  <c r="R60" i="1"/>
  <c r="AD45" i="1"/>
  <c r="AD75" i="1" s="1"/>
  <c r="U74" i="1"/>
  <c r="U59" i="1"/>
  <c r="U89" i="1" s="1"/>
  <c r="T73" i="1"/>
  <c r="T58" i="1"/>
  <c r="T88" i="1" s="1"/>
  <c r="V72" i="1"/>
  <c r="V57" i="1"/>
  <c r="V87" i="1" s="1"/>
  <c r="R72" i="1"/>
  <c r="R57" i="1"/>
  <c r="AD42" i="1"/>
  <c r="AD72" i="1" s="1"/>
  <c r="T71" i="1"/>
  <c r="T56" i="1"/>
  <c r="T86" i="1" s="1"/>
  <c r="V70" i="1"/>
  <c r="V55" i="1"/>
  <c r="V79" i="1"/>
  <c r="R70" i="1"/>
  <c r="R55" i="1"/>
  <c r="R49" i="1"/>
  <c r="AD40" i="1"/>
  <c r="B91" i="1"/>
  <c r="N61" i="1"/>
  <c r="N91" i="1" s="1"/>
  <c r="B89" i="1"/>
  <c r="N59" i="1"/>
  <c r="N89" i="1" s="1"/>
  <c r="B88" i="1"/>
  <c r="N58" i="1"/>
  <c r="N88" i="1" s="1"/>
  <c r="B87" i="1"/>
  <c r="N57" i="1"/>
  <c r="N87" i="1" s="1"/>
  <c r="B86" i="1"/>
  <c r="N56" i="1"/>
  <c r="N86" i="1" s="1"/>
  <c r="F85" i="1"/>
  <c r="F64" i="1"/>
  <c r="F94" i="1" s="1"/>
  <c r="B85" i="1"/>
  <c r="B64" i="1"/>
  <c r="N55" i="1"/>
  <c r="N85" i="1" s="1"/>
  <c r="F79" i="1"/>
  <c r="B79" i="1"/>
  <c r="N49" i="1"/>
  <c r="N79" i="1" s="1"/>
  <c r="S77" i="1"/>
  <c r="S62" i="1"/>
  <c r="S92" i="1" s="1"/>
  <c r="V76" i="1"/>
  <c r="V61" i="1"/>
  <c r="V91" i="1" s="1"/>
  <c r="R76" i="1"/>
  <c r="R61" i="1"/>
  <c r="AD46" i="1"/>
  <c r="AD76" i="1" s="1"/>
  <c r="U75" i="1"/>
  <c r="U60" i="1"/>
  <c r="U90" i="1" s="1"/>
  <c r="T74" i="1"/>
  <c r="T59" i="1"/>
  <c r="T89" i="1" s="1"/>
  <c r="U79" i="1"/>
  <c r="S85" i="1"/>
  <c r="S64" i="1"/>
  <c r="S94" i="1" s="1"/>
  <c r="R34" i="1"/>
  <c r="AD34" i="1" s="1"/>
  <c r="AD25" i="1"/>
  <c r="T64" i="1" l="1"/>
  <c r="V64" i="1"/>
  <c r="U64" i="1"/>
  <c r="R79" i="1"/>
  <c r="AD49" i="1"/>
  <c r="V94" i="1"/>
  <c r="V85" i="1"/>
  <c r="R90" i="1"/>
  <c r="AD60" i="1"/>
  <c r="AD90" i="1" s="1"/>
  <c r="U94" i="1"/>
  <c r="R88" i="1"/>
  <c r="AD58" i="1"/>
  <c r="AD88" i="1" s="1"/>
  <c r="R91" i="1"/>
  <c r="AD61" i="1"/>
  <c r="AD91" i="1" s="1"/>
  <c r="B94" i="1"/>
  <c r="N64" i="1"/>
  <c r="N94" i="1" s="1"/>
  <c r="AD70" i="1"/>
  <c r="R64" i="1"/>
  <c r="R85" i="1"/>
  <c r="AD55" i="1"/>
  <c r="AD85" i="1" s="1"/>
  <c r="R87" i="1"/>
  <c r="AD57" i="1"/>
  <c r="AD87" i="1" s="1"/>
  <c r="R92" i="1"/>
  <c r="AD62" i="1"/>
  <c r="AD92" i="1" s="1"/>
  <c r="R89" i="1"/>
  <c r="AD59" i="1"/>
  <c r="AD89" i="1" s="1"/>
  <c r="T94" i="1"/>
  <c r="T85" i="1"/>
  <c r="R86" i="1"/>
  <c r="AD56" i="1"/>
  <c r="AD86" i="1" s="1"/>
  <c r="R94" i="1" l="1"/>
  <c r="AD64" i="1"/>
  <c r="AD94" i="1" s="1"/>
  <c r="AD79" i="1"/>
  <c r="AD50" i="1"/>
</calcChain>
</file>

<file path=xl/sharedStrings.xml><?xml version="1.0" encoding="utf-8"?>
<sst xmlns="http://schemas.openxmlformats.org/spreadsheetml/2006/main" count="267" uniqueCount="48">
  <si>
    <t>SISTEMA INTERCONECTADO NACIONAL</t>
  </si>
  <si>
    <r>
      <t xml:space="preserve">ELFEC S.A. TOTAL  </t>
    </r>
    <r>
      <rPr>
        <b/>
        <sz val="14"/>
        <color indexed="12"/>
        <rFont val="Century Gothic"/>
        <family val="2"/>
      </rPr>
      <t xml:space="preserve"> CON IMPUESTOS</t>
    </r>
  </si>
  <si>
    <r>
      <t xml:space="preserve">ELFEC S.A. CONSOLIDADO   </t>
    </r>
    <r>
      <rPr>
        <b/>
        <sz val="14"/>
        <color indexed="12"/>
        <rFont val="Century Gothic"/>
        <family val="2"/>
      </rPr>
      <t>SIN IMPUESTOS</t>
    </r>
  </si>
  <si>
    <t>GESTION 2013</t>
  </si>
  <si>
    <t>N°  CONSUMIDORES</t>
  </si>
  <si>
    <t>CATEGORIA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</si>
  <si>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</si>
  <si>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</si>
  <si>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</si>
  <si>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</si>
  <si>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</si>
  <si>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</si>
  <si>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</si>
  <si>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</si>
  <si>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</si>
  <si>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</si>
  <si>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</si>
  <si>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</si>
  <si>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</si>
  <si>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Residencial</t>
  </si>
  <si>
    <t>General</t>
  </si>
  <si>
    <t>Industrial</t>
  </si>
  <si>
    <t>Alumbrado Público</t>
  </si>
  <si>
    <t>Fuera de Punta</t>
  </si>
  <si>
    <t>Agro AR</t>
  </si>
  <si>
    <t>Agua Potable</t>
  </si>
  <si>
    <t>Reventa</t>
  </si>
  <si>
    <t>CONSUMO DE ENERGIA (MWh)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</si>
  <si>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</si>
  <si>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</si>
  <si>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</si>
  <si>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</si>
  <si>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</si>
  <si>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</si>
  <si>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</si>
  <si>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</si>
  <si>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</si>
  <si>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</si>
  <si>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</si>
  <si>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</si>
  <si>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IMPORTE FACTURADO  (MBs)</t>
  </si>
  <si>
    <t>IMPORTE FACTURADO  (M$us)</t>
  </si>
  <si>
    <t>TARIFA PROMEDIO  (cBs/kWh)</t>
  </si>
  <si>
    <t>PROMEDIO</t>
  </si>
  <si>
    <t>Fuera de punta</t>
  </si>
  <si>
    <t>TARIFA PROMEDIO  (cUS$/kWh)</t>
  </si>
  <si>
    <t>TARIFA PROMEDIO SIN IVA (cUS$/kWh)</t>
  </si>
  <si>
    <t>TIPO DE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</si>
</sst>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_ ;\-#,##0\ "/>
    <numFmt numFmtId="165" formatCode="#,##0.0_ ;\-#,##0.0\ "/>
    <numFmt numFmtId="166" formatCode="#,##0.00_ ;\-#,##0.00\ "/>
    <numFmt numFmtId="167" formatCode="_(* #,##0.00000_);_(* \(#,##0.00000\);_(* &quot;-&quot;?????_);_(@_)"/>
    <numFmt numFmtId="168" formatCode="_(* #,##0.00_);_(* \(#,##0.00\);_(* &quot;-&quot;?????_);_(@_)"/>
    <numFmt numFmtId="169" formatCode="_([$€]* #,##0.00_);_([$€]* \(#,##0.00\);_([$€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4"/>
      <color indexed="12"/>
      <name val="Century Gothic"/>
      <family val="2"/>
    </font>
    <font>
      <b/>
      <sz val="10"/>
      <color theme="0"/>
      <name val="Century Gothic"/>
      <family val="2"/>
    </font>
    <font>
      <b/>
      <sz val="9"/>
      <name val="Arial Narrow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3" fillId="2" borderId="0" xfId="3" applyFont="1" applyFill="1" applyAlignment="1">
      <alignment horizontal="left" vertical="center"/>
    </xf>
    <xf numFmtId="0" fontId="3" fillId="4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3" fillId="4" borderId="3" xfId="3" applyFont="1" applyFill="1" applyBorder="1" applyAlignment="1">
      <alignment horizontal="center" vertical="center"/>
    </xf>
    <xf numFmtId="0" fontId="3" fillId="4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left" vertical="center" indent="1"/>
    </xf>
    <xf numFmtId="164" fontId="4" fillId="2" borderId="0" xfId="3" applyNumberFormat="1" applyFont="1" applyFill="1" applyBorder="1" applyAlignment="1">
      <alignment vertical="center"/>
    </xf>
    <xf numFmtId="164" fontId="3" fillId="2" borderId="7" xfId="3" applyNumberFormat="1" applyFont="1" applyFill="1" applyBorder="1" applyAlignment="1">
      <alignment vertical="center"/>
    </xf>
    <xf numFmtId="0" fontId="4" fillId="2" borderId="8" xfId="3" applyFont="1" applyFill="1" applyBorder="1" applyAlignment="1">
      <alignment horizontal="left" vertical="center" indent="1"/>
    </xf>
    <xf numFmtId="164" fontId="4" fillId="2" borderId="8" xfId="3" applyNumberFormat="1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164" fontId="3" fillId="4" borderId="1" xfId="3" applyNumberFormat="1" applyFont="1" applyFill="1" applyBorder="1" applyAlignment="1">
      <alignment vertical="center"/>
    </xf>
    <xf numFmtId="164" fontId="3" fillId="4" borderId="2" xfId="3" applyNumberFormat="1" applyFont="1" applyFill="1" applyBorder="1" applyAlignment="1">
      <alignment vertical="center"/>
    </xf>
    <xf numFmtId="164" fontId="3" fillId="4" borderId="4" xfId="3" applyNumberFormat="1" applyFont="1" applyFill="1" applyBorder="1" applyAlignment="1">
      <alignment vertical="center"/>
    </xf>
    <xf numFmtId="164" fontId="4" fillId="2" borderId="0" xfId="3" applyNumberFormat="1" applyFont="1" applyFill="1" applyAlignment="1">
      <alignment vertical="center"/>
    </xf>
    <xf numFmtId="4" fontId="3" fillId="4" borderId="1" xfId="3" applyNumberFormat="1" applyFont="1" applyFill="1" applyBorder="1" applyAlignment="1">
      <alignment horizontal="center" vertical="center"/>
    </xf>
    <xf numFmtId="4" fontId="3" fillId="4" borderId="4" xfId="3" applyNumberFormat="1" applyFont="1" applyFill="1" applyBorder="1" applyAlignment="1">
      <alignment horizontal="center" vertical="center"/>
    </xf>
    <xf numFmtId="4" fontId="3" fillId="2" borderId="5" xfId="3" applyNumberFormat="1" applyFont="1" applyFill="1" applyBorder="1" applyAlignment="1">
      <alignment horizontal="center" vertical="center"/>
    </xf>
    <xf numFmtId="4" fontId="3" fillId="2" borderId="6" xfId="3" applyNumberFormat="1" applyFont="1" applyFill="1" applyBorder="1" applyAlignment="1">
      <alignment horizontal="center" vertical="center"/>
    </xf>
    <xf numFmtId="4" fontId="3" fillId="2" borderId="7" xfId="3" applyNumberFormat="1" applyFont="1" applyFill="1" applyBorder="1" applyAlignment="1">
      <alignment horizontal="center" vertical="center"/>
    </xf>
    <xf numFmtId="4" fontId="3" fillId="2" borderId="8" xfId="3" applyNumberFormat="1" applyFont="1" applyFill="1" applyBorder="1" applyAlignment="1">
      <alignment horizontal="center" vertical="center"/>
    </xf>
    <xf numFmtId="4" fontId="3" fillId="2" borderId="9" xfId="3" applyNumberFormat="1" applyFont="1" applyFill="1" applyBorder="1" applyAlignment="1">
      <alignment horizontal="center" vertical="center"/>
    </xf>
    <xf numFmtId="4" fontId="4" fillId="2" borderId="7" xfId="3" applyNumberFormat="1" applyFont="1" applyFill="1" applyBorder="1" applyAlignment="1">
      <alignment horizontal="left" vertical="center" indent="1"/>
    </xf>
    <xf numFmtId="4" fontId="4" fillId="2" borderId="0" xfId="3" applyNumberFormat="1" applyFont="1" applyFill="1" applyBorder="1" applyAlignment="1">
      <alignment vertical="center"/>
    </xf>
    <xf numFmtId="4" fontId="3" fillId="2" borderId="7" xfId="3" applyNumberFormat="1" applyFont="1" applyFill="1" applyBorder="1" applyAlignment="1">
      <alignment vertical="center"/>
    </xf>
    <xf numFmtId="4" fontId="4" fillId="2" borderId="8" xfId="3" applyNumberFormat="1" applyFont="1" applyFill="1" applyBorder="1" applyAlignment="1">
      <alignment horizontal="left" vertical="center" indent="1"/>
    </xf>
    <xf numFmtId="4" fontId="4" fillId="2" borderId="8" xfId="3" applyNumberFormat="1" applyFont="1" applyFill="1" applyBorder="1" applyAlignment="1">
      <alignment vertical="center"/>
    </xf>
    <xf numFmtId="4" fontId="4" fillId="2" borderId="10" xfId="3" applyNumberFormat="1" applyFont="1" applyFill="1" applyBorder="1" applyAlignment="1">
      <alignment vertical="center"/>
    </xf>
    <xf numFmtId="4" fontId="4" fillId="2" borderId="11" xfId="3" applyNumberFormat="1" applyFont="1" applyFill="1" applyBorder="1" applyAlignment="1">
      <alignment vertical="center"/>
    </xf>
    <xf numFmtId="4" fontId="4" fillId="2" borderId="12" xfId="3" applyNumberFormat="1" applyFont="1" applyFill="1" applyBorder="1" applyAlignment="1">
      <alignment vertical="center"/>
    </xf>
    <xf numFmtId="4" fontId="3" fillId="4" borderId="1" xfId="3" applyNumberFormat="1" applyFont="1" applyFill="1" applyBorder="1" applyAlignment="1">
      <alignment vertical="center"/>
    </xf>
    <xf numFmtId="4" fontId="3" fillId="4" borderId="2" xfId="3" applyNumberFormat="1" applyFont="1" applyFill="1" applyBorder="1" applyAlignment="1">
      <alignment vertical="center"/>
    </xf>
    <xf numFmtId="4" fontId="3" fillId="4" borderId="4" xfId="3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165" fontId="3" fillId="2" borderId="0" xfId="3" applyNumberFormat="1" applyFont="1" applyFill="1" applyBorder="1" applyAlignment="1">
      <alignment vertical="center"/>
    </xf>
    <xf numFmtId="166" fontId="3" fillId="2" borderId="0" xfId="3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166" fontId="4" fillId="2" borderId="0" xfId="3" applyNumberFormat="1" applyFont="1" applyFill="1" applyAlignment="1">
      <alignment vertical="center"/>
    </xf>
    <xf numFmtId="4" fontId="4" fillId="2" borderId="0" xfId="3" applyNumberFormat="1" applyFont="1" applyFill="1" applyAlignment="1">
      <alignment vertical="center"/>
    </xf>
    <xf numFmtId="4" fontId="3" fillId="2" borderId="0" xfId="3" applyNumberFormat="1" applyFont="1" applyFill="1" applyAlignment="1">
      <alignment vertical="center"/>
    </xf>
    <xf numFmtId="43" fontId="4" fillId="2" borderId="0" xfId="1" applyFont="1" applyFill="1" applyAlignment="1">
      <alignment vertical="center"/>
    </xf>
    <xf numFmtId="165" fontId="4" fillId="2" borderId="0" xfId="3" applyNumberFormat="1" applyFont="1" applyFill="1" applyAlignment="1">
      <alignment vertical="center"/>
    </xf>
    <xf numFmtId="0" fontId="7" fillId="5" borderId="0" xfId="3" applyFont="1" applyFill="1" applyAlignment="1">
      <alignment vertical="center"/>
    </xf>
    <xf numFmtId="4" fontId="4" fillId="0" borderId="0" xfId="3" applyNumberFormat="1" applyFont="1" applyFill="1" applyBorder="1" applyAlignment="1">
      <alignment vertical="center"/>
    </xf>
    <xf numFmtId="4" fontId="4" fillId="2" borderId="7" xfId="3" applyNumberFormat="1" applyFont="1" applyFill="1" applyBorder="1" applyAlignment="1">
      <alignment vertical="center"/>
    </xf>
    <xf numFmtId="10" fontId="4" fillId="2" borderId="0" xfId="3" applyNumberFormat="1" applyFont="1" applyFill="1" applyAlignment="1">
      <alignment vertical="center"/>
    </xf>
    <xf numFmtId="167" fontId="4" fillId="2" borderId="0" xfId="3" applyNumberFormat="1" applyFont="1" applyFill="1" applyAlignment="1">
      <alignment vertical="center"/>
    </xf>
    <xf numFmtId="168" fontId="3" fillId="2" borderId="0" xfId="3" applyNumberFormat="1" applyFont="1" applyFill="1" applyAlignment="1">
      <alignment vertical="center"/>
    </xf>
    <xf numFmtId="2" fontId="4" fillId="2" borderId="0" xfId="3" applyNumberFormat="1" applyFont="1" applyFill="1" applyAlignment="1">
      <alignment vertical="center"/>
    </xf>
    <xf numFmtId="0" fontId="3" fillId="6" borderId="4" xfId="3" applyFont="1" applyFill="1" applyBorder="1" applyAlignment="1">
      <alignment vertical="center"/>
    </xf>
    <xf numFmtId="2" fontId="4" fillId="6" borderId="4" xfId="3" applyNumberFormat="1" applyFont="1" applyFill="1" applyBorder="1"/>
    <xf numFmtId="0" fontId="3" fillId="2" borderId="1" xfId="3" applyFont="1" applyFill="1" applyBorder="1" applyAlignment="1">
      <alignment vertical="center"/>
    </xf>
    <xf numFmtId="2" fontId="4" fillId="2" borderId="1" xfId="3" applyNumberFormat="1" applyFont="1" applyFill="1" applyBorder="1"/>
    <xf numFmtId="2" fontId="4" fillId="2" borderId="4" xfId="3" applyNumberFormat="1" applyFont="1" applyFill="1" applyBorder="1"/>
    <xf numFmtId="0" fontId="4" fillId="2" borderId="3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4" fontId="8" fillId="0" borderId="0" xfId="3" applyNumberFormat="1" applyFont="1" applyFill="1" applyAlignment="1">
      <alignment vertical="center"/>
    </xf>
    <xf numFmtId="4" fontId="4" fillId="0" borderId="0" xfId="3" applyNumberFormat="1" applyFont="1" applyFill="1" applyAlignment="1">
      <alignment vertical="center"/>
    </xf>
    <xf numFmtId="4" fontId="3" fillId="0" borderId="0" xfId="2" applyNumberFormat="1" applyFont="1" applyFill="1" applyBorder="1" applyAlignment="1">
      <alignment vertical="center"/>
    </xf>
    <xf numFmtId="2" fontId="4" fillId="0" borderId="4" xfId="3" applyNumberFormat="1" applyFont="1" applyFill="1" applyBorder="1"/>
    <xf numFmtId="4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5" fillId="2" borderId="0" xfId="3" applyFont="1" applyFill="1" applyAlignment="1">
      <alignment horizontal="left" vertical="center"/>
    </xf>
    <xf numFmtId="0" fontId="6" fillId="3" borderId="0" xfId="3" applyFont="1" applyFill="1" applyAlignment="1">
      <alignment horizontal="left" vertical="center"/>
    </xf>
    <xf numFmtId="0" fontId="5" fillId="3" borderId="0" xfId="3" applyFont="1" applyFill="1" applyAlignment="1">
      <alignment horizontal="left" vertical="center"/>
    </xf>
  </cellXfs>
  <cellStyles count="11">
    <cellStyle name="Diseño" xfId="3"/>
    <cellStyle name="Euro" xfId="4"/>
    <cellStyle name="Millares" xfId="1" builtinId="3"/>
    <cellStyle name="Millares 2" xfId="5"/>
    <cellStyle name="Normal" xfId="0" builtinId="0"/>
    <cellStyle name="Normal 2" xfId="6"/>
    <cellStyle name="Normal 2 2" xfId="7"/>
    <cellStyle name="Normal 2_ISE 210 TOTAL EMPRESA DICIEMBRE 2009" xfId="8"/>
    <cellStyle name="Normal 3" xfId="9"/>
    <cellStyle name="Porcentaje" xfId="2" builtinId="5"/>
    <cellStyle name="Porcentual 2" xfId="1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ELFEC\ELFEC%20REPORTE%20ISE%20210%20(GESTION%20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COMPRAS"/>
      <sheetName val="MWh"/>
      <sheetName val="CODIGOS"/>
      <sheetName val="BDD"/>
      <sheetName val="BDD_COMPRAS"/>
    </sheetNames>
    <sheetDataSet>
      <sheetData sheetId="0"/>
      <sheetData sheetId="1"/>
      <sheetData sheetId="2"/>
      <sheetData sheetId="3">
        <row r="2">
          <cell r="A2" t="str">
            <v>AGP-GDBT</v>
          </cell>
          <cell r="B2" t="str">
            <v>gAgua Potable</v>
          </cell>
        </row>
        <row r="3">
          <cell r="A3" t="str">
            <v>AGP-GDMT</v>
          </cell>
          <cell r="B3" t="str">
            <v>gAgua Potable</v>
          </cell>
        </row>
        <row r="4">
          <cell r="A4" t="str">
            <v>AGP-MDBT</v>
          </cell>
          <cell r="B4" t="str">
            <v>gAgua Potable</v>
          </cell>
        </row>
        <row r="5">
          <cell r="A5" t="str">
            <v>AGP-MDMT</v>
          </cell>
          <cell r="B5" t="str">
            <v>gAgua Potable</v>
          </cell>
        </row>
        <row r="6">
          <cell r="A6" t="str">
            <v>AGP-PDBT</v>
          </cell>
          <cell r="B6" t="str">
            <v>gAgua Potable</v>
          </cell>
        </row>
        <row r="7">
          <cell r="A7" t="str">
            <v>AGP-PDMT</v>
          </cell>
          <cell r="B7" t="str">
            <v>gAgua Potable</v>
          </cell>
        </row>
        <row r="8">
          <cell r="A8" t="str">
            <v>AGRO-MDBT</v>
          </cell>
          <cell r="B8" t="str">
            <v>fAgro</v>
          </cell>
        </row>
        <row r="9">
          <cell r="A9" t="str">
            <v>AGRO-MDMT</v>
          </cell>
          <cell r="B9" t="str">
            <v>fAgro</v>
          </cell>
        </row>
        <row r="10">
          <cell r="A10" t="str">
            <v>AGRO-PDBT</v>
          </cell>
          <cell r="B10" t="str">
            <v>fAgro</v>
          </cell>
        </row>
        <row r="11">
          <cell r="A11" t="str">
            <v>AGRO-PDMT</v>
          </cell>
          <cell r="B11" t="str">
            <v>fAgro</v>
          </cell>
        </row>
        <row r="12">
          <cell r="A12" t="str">
            <v>AP-PDBT</v>
          </cell>
          <cell r="B12" t="str">
            <v>dAlumbrado Público</v>
          </cell>
        </row>
        <row r="13">
          <cell r="A13" t="str">
            <v>FP-MDBT</v>
          </cell>
          <cell r="B13" t="str">
            <v>eFuera de Punta</v>
          </cell>
        </row>
        <row r="14">
          <cell r="A14" t="str">
            <v>FP-MDMT</v>
          </cell>
          <cell r="B14" t="str">
            <v>eFuera de Punta</v>
          </cell>
        </row>
        <row r="15">
          <cell r="A15" t="str">
            <v>FP-PDBT</v>
          </cell>
          <cell r="B15" t="str">
            <v>eFuera de Punta</v>
          </cell>
        </row>
        <row r="16">
          <cell r="A16" t="str">
            <v>FP-PDMT</v>
          </cell>
          <cell r="B16" t="str">
            <v>eFuera de Punta</v>
          </cell>
        </row>
        <row r="17">
          <cell r="A17" t="str">
            <v>GE1-PDBT</v>
          </cell>
          <cell r="B17" t="str">
            <v>bGeneral</v>
          </cell>
        </row>
        <row r="18">
          <cell r="A18" t="str">
            <v>GE1-PDMT</v>
          </cell>
          <cell r="B18" t="str">
            <v>bGeneral</v>
          </cell>
        </row>
        <row r="19">
          <cell r="A19" t="str">
            <v>GE2-GDBT</v>
          </cell>
          <cell r="B19" t="str">
            <v>bGeneral</v>
          </cell>
        </row>
        <row r="20">
          <cell r="A20" t="str">
            <v>GE2-GDMT</v>
          </cell>
          <cell r="B20" t="str">
            <v>bGeneral</v>
          </cell>
        </row>
        <row r="21">
          <cell r="A21" t="str">
            <v>GE2-MDBT</v>
          </cell>
          <cell r="B21" t="str">
            <v>bGeneral</v>
          </cell>
        </row>
        <row r="22">
          <cell r="A22" t="str">
            <v>GE2-MDMT</v>
          </cell>
          <cell r="B22" t="str">
            <v>bGeneral</v>
          </cell>
        </row>
        <row r="23">
          <cell r="A23" t="str">
            <v>GE2-PDBT</v>
          </cell>
          <cell r="B23" t="str">
            <v>bGeneral</v>
          </cell>
        </row>
        <row r="24">
          <cell r="A24" t="str">
            <v>GE2-PDMT</v>
          </cell>
          <cell r="B24" t="str">
            <v>bGeneral</v>
          </cell>
        </row>
        <row r="25">
          <cell r="A25" t="str">
            <v>IN11-MDBT</v>
          </cell>
          <cell r="B25" t="str">
            <v>cIndustrial</v>
          </cell>
        </row>
        <row r="26">
          <cell r="A26" t="str">
            <v>IN11-MDMT</v>
          </cell>
          <cell r="B26" t="str">
            <v>cIndustrial</v>
          </cell>
        </row>
        <row r="27">
          <cell r="A27" t="str">
            <v>IN11-PDBT</v>
          </cell>
          <cell r="B27" t="str">
            <v>cIndustrial</v>
          </cell>
        </row>
        <row r="28">
          <cell r="A28" t="str">
            <v>IN11-PDMT</v>
          </cell>
          <cell r="B28" t="str">
            <v>cIndustrial</v>
          </cell>
        </row>
        <row r="29">
          <cell r="A29" t="str">
            <v>IN21-GDBT</v>
          </cell>
          <cell r="B29" t="str">
            <v>cIndustrial</v>
          </cell>
        </row>
        <row r="30">
          <cell r="A30" t="str">
            <v>IN21-GDMT</v>
          </cell>
          <cell r="B30" t="str">
            <v>cIndustrial</v>
          </cell>
        </row>
        <row r="31">
          <cell r="A31" t="str">
            <v>IN31-GDST</v>
          </cell>
          <cell r="B31" t="str">
            <v>cIndustrial</v>
          </cell>
        </row>
        <row r="32">
          <cell r="A32" t="str">
            <v>RES-MDBT</v>
          </cell>
          <cell r="B32" t="str">
            <v>aResidencial</v>
          </cell>
        </row>
        <row r="33">
          <cell r="A33" t="str">
            <v>RES-MDMT</v>
          </cell>
          <cell r="B33" t="str">
            <v>aResidencial</v>
          </cell>
        </row>
        <row r="34">
          <cell r="A34" t="str">
            <v>RES-PDBT</v>
          </cell>
          <cell r="B34" t="str">
            <v>aResidencial</v>
          </cell>
        </row>
        <row r="35">
          <cell r="A35" t="str">
            <v>RES-PDMT</v>
          </cell>
          <cell r="B35" t="str">
            <v>aResidencial</v>
          </cell>
        </row>
        <row r="36">
          <cell r="A36" t="str">
            <v>TR-GDMT</v>
          </cell>
          <cell r="B36" t="str">
            <v>hReventa</v>
          </cell>
        </row>
      </sheetData>
      <sheetData sheetId="4">
        <row r="149">
          <cell r="AY149">
            <v>380489</v>
          </cell>
          <cell r="AZ149">
            <v>382192</v>
          </cell>
          <cell r="BA149">
            <v>383880</v>
          </cell>
          <cell r="BB149">
            <v>385661</v>
          </cell>
          <cell r="BC149">
            <v>386939</v>
          </cell>
        </row>
        <row r="150">
          <cell r="AY150">
            <v>48547</v>
          </cell>
          <cell r="AZ150">
            <v>48769</v>
          </cell>
          <cell r="BA150">
            <v>49086</v>
          </cell>
          <cell r="BB150">
            <v>49462</v>
          </cell>
          <cell r="BC150">
            <v>49660</v>
          </cell>
        </row>
        <row r="151">
          <cell r="AY151">
            <v>6730</v>
          </cell>
          <cell r="AZ151">
            <v>6762</v>
          </cell>
          <cell r="BA151">
            <v>6764</v>
          </cell>
          <cell r="BB151">
            <v>6789</v>
          </cell>
          <cell r="BC151">
            <v>6810</v>
          </cell>
        </row>
        <row r="152">
          <cell r="AY152">
            <v>136</v>
          </cell>
          <cell r="AZ152">
            <v>136</v>
          </cell>
          <cell r="BA152">
            <v>136</v>
          </cell>
          <cell r="BB152">
            <v>136</v>
          </cell>
          <cell r="BC152">
            <v>136</v>
          </cell>
        </row>
        <row r="153">
          <cell r="AY153">
            <v>293</v>
          </cell>
          <cell r="AZ153">
            <v>293</v>
          </cell>
          <cell r="BA153">
            <v>293</v>
          </cell>
          <cell r="BB153">
            <v>292</v>
          </cell>
          <cell r="BC153">
            <v>289</v>
          </cell>
        </row>
        <row r="154">
          <cell r="AY154">
            <v>1441</v>
          </cell>
          <cell r="AZ154">
            <v>1461</v>
          </cell>
          <cell r="BA154">
            <v>1463</v>
          </cell>
          <cell r="BB154">
            <v>1468</v>
          </cell>
          <cell r="BC154">
            <v>1468</v>
          </cell>
        </row>
        <row r="155">
          <cell r="AY155">
            <v>1015</v>
          </cell>
          <cell r="AZ155">
            <v>1021</v>
          </cell>
          <cell r="BA155">
            <v>1033</v>
          </cell>
          <cell r="BB155">
            <v>1040</v>
          </cell>
          <cell r="BC155">
            <v>1054</v>
          </cell>
        </row>
        <row r="156">
          <cell r="AY156">
            <v>1</v>
          </cell>
          <cell r="AZ156">
            <v>1</v>
          </cell>
          <cell r="BA156">
            <v>1</v>
          </cell>
          <cell r="BB156">
            <v>1</v>
          </cell>
          <cell r="BC156">
            <v>1</v>
          </cell>
        </row>
        <row r="158">
          <cell r="AY158">
            <v>36876.432900002139</v>
          </cell>
          <cell r="AZ158">
            <v>32542.307200003936</v>
          </cell>
          <cell r="BA158">
            <v>36913.528100003241</v>
          </cell>
          <cell r="BB158">
            <v>35911.343100000624</v>
          </cell>
          <cell r="BC158">
            <v>37182.571699999637</v>
          </cell>
        </row>
        <row r="159">
          <cell r="AY159">
            <v>13520.771170000055</v>
          </cell>
          <cell r="AZ159">
            <v>12303.14940000002</v>
          </cell>
          <cell r="BA159">
            <v>14234.252024000021</v>
          </cell>
          <cell r="BB159">
            <v>14072.796670000087</v>
          </cell>
          <cell r="BC159">
            <v>14545.476460000047</v>
          </cell>
        </row>
        <row r="160">
          <cell r="AY160">
            <v>21699.684110999999</v>
          </cell>
          <cell r="AZ160">
            <v>20124.562051000001</v>
          </cell>
          <cell r="BA160">
            <v>23692.322318999999</v>
          </cell>
          <cell r="BB160">
            <v>22507.464341000021</v>
          </cell>
          <cell r="BC160">
            <v>22138.909379000001</v>
          </cell>
        </row>
        <row r="161">
          <cell r="AY161">
            <v>6177.1150000000016</v>
          </cell>
          <cell r="AZ161">
            <v>5774.3929999999982</v>
          </cell>
          <cell r="BA161">
            <v>6621.2230000000018</v>
          </cell>
          <cell r="BB161">
            <v>6213.9350000000013</v>
          </cell>
          <cell r="BC161">
            <v>6776.6960000000026</v>
          </cell>
        </row>
        <row r="162">
          <cell r="AY162">
            <v>220.55800000000005</v>
          </cell>
          <cell r="AZ162">
            <v>190.30799999999999</v>
          </cell>
          <cell r="BA162">
            <v>236.959</v>
          </cell>
          <cell r="BB162">
            <v>232.09699999999998</v>
          </cell>
          <cell r="BC162">
            <v>241.40799999999996</v>
          </cell>
        </row>
        <row r="163">
          <cell r="AY163">
            <v>396.08800000000008</v>
          </cell>
          <cell r="AZ163">
            <v>530.96699999999964</v>
          </cell>
          <cell r="BA163">
            <v>1073.4643000000001</v>
          </cell>
          <cell r="BB163">
            <v>1588.1882999999998</v>
          </cell>
          <cell r="BC163">
            <v>1497.9663000000005</v>
          </cell>
        </row>
        <row r="164">
          <cell r="AY164">
            <v>1874.5390000000007</v>
          </cell>
          <cell r="AZ164">
            <v>1592.2266000000002</v>
          </cell>
          <cell r="BA164">
            <v>1763.88672</v>
          </cell>
          <cell r="BB164">
            <v>1923.0768799999996</v>
          </cell>
          <cell r="BC164">
            <v>1923.8044400000003</v>
          </cell>
        </row>
        <row r="165">
          <cell r="AY165">
            <v>962.75800000000004</v>
          </cell>
          <cell r="AZ165">
            <v>914.92899999999997</v>
          </cell>
          <cell r="BA165">
            <v>1141.9279999999999</v>
          </cell>
          <cell r="BB165">
            <v>1033.0510000000002</v>
          </cell>
          <cell r="BC165">
            <v>1152.5049999999999</v>
          </cell>
        </row>
        <row r="167">
          <cell r="AY167">
            <v>23793801.879994567</v>
          </cell>
          <cell r="AZ167">
            <v>21021065.159993187</v>
          </cell>
          <cell r="BA167">
            <v>23798612.029995315</v>
          </cell>
          <cell r="BB167">
            <v>23485501.119999032</v>
          </cell>
          <cell r="BC167">
            <v>24198479.250013325</v>
          </cell>
        </row>
        <row r="168">
          <cell r="AY168">
            <v>12228210.28999937</v>
          </cell>
          <cell r="AZ168">
            <v>11251791.689999744</v>
          </cell>
          <cell r="BA168">
            <v>12815352.339999942</v>
          </cell>
          <cell r="BB168">
            <v>12769295.33000043</v>
          </cell>
          <cell r="BC168">
            <v>13277166.090000069</v>
          </cell>
        </row>
        <row r="169">
          <cell r="AY169">
            <v>8753555.2400000002</v>
          </cell>
          <cell r="AZ169">
            <v>8488823.1900000051</v>
          </cell>
          <cell r="BA169">
            <v>9639249.3400000092</v>
          </cell>
          <cell r="BB169">
            <v>9189870.229999993</v>
          </cell>
          <cell r="BC169">
            <v>9443074.9699999988</v>
          </cell>
        </row>
        <row r="170">
          <cell r="AY170">
            <v>4053637.6700000004</v>
          </cell>
          <cell r="AZ170">
            <v>3795588.6500000004</v>
          </cell>
          <cell r="BA170">
            <v>4365568.5400000019</v>
          </cell>
          <cell r="BB170">
            <v>4112300.15</v>
          </cell>
          <cell r="BC170">
            <v>4510431.21</v>
          </cell>
        </row>
        <row r="171">
          <cell r="AY171">
            <v>62252.270000000004</v>
          </cell>
          <cell r="AZ171">
            <v>54958.50999999998</v>
          </cell>
          <cell r="BA171">
            <v>67672.42</v>
          </cell>
          <cell r="BB171">
            <v>66344.199999999983</v>
          </cell>
          <cell r="BC171">
            <v>69221.459999999992</v>
          </cell>
        </row>
        <row r="172">
          <cell r="AY172">
            <v>127624.05999999992</v>
          </cell>
          <cell r="AZ172">
            <v>160067.27000000005</v>
          </cell>
          <cell r="BA172">
            <v>305309.51</v>
          </cell>
          <cell r="BB172">
            <v>437801.04000000004</v>
          </cell>
          <cell r="BC172">
            <v>417569.49000000011</v>
          </cell>
        </row>
        <row r="173">
          <cell r="AY173">
            <v>876583.82000000041</v>
          </cell>
          <cell r="AZ173">
            <v>782374.49000000011</v>
          </cell>
          <cell r="BA173">
            <v>867230.34999999986</v>
          </cell>
          <cell r="BB173">
            <v>920562.79999999993</v>
          </cell>
          <cell r="BC173">
            <v>944549.34000000008</v>
          </cell>
        </row>
        <row r="174">
          <cell r="AY174">
            <v>295008.74</v>
          </cell>
          <cell r="AZ174">
            <v>288214.77999999997</v>
          </cell>
          <cell r="BA174">
            <v>325232.57</v>
          </cell>
          <cell r="BB174">
            <v>309203.64</v>
          </cell>
          <cell r="BC174">
            <v>330420.7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99"/>
  <sheetViews>
    <sheetView tabSelected="1" workbookViewId="0">
      <selection activeCell="A2" sqref="A2:N2"/>
    </sheetView>
  </sheetViews>
  <sheetFormatPr baseColWidth="10" defaultRowHeight="13.5" x14ac:dyDescent="0.25"/>
  <cols>
    <col min="1" max="1" width="22.28515625" style="2" customWidth="1"/>
    <col min="2" max="13" width="12.7109375" style="2" customWidth="1"/>
    <col min="14" max="14" width="16.7109375" style="2" customWidth="1"/>
    <col min="15" max="15" width="4.28515625" style="2" customWidth="1"/>
    <col min="16" max="16" width="4.42578125" style="2" customWidth="1"/>
    <col min="17" max="17" width="19.140625" style="2" customWidth="1"/>
    <col min="18" max="29" width="11.42578125" style="2"/>
    <col min="30" max="30" width="13.140625" style="2" customWidth="1"/>
    <col min="31" max="256" width="11.42578125" style="2"/>
    <col min="257" max="257" width="18.42578125" style="2" customWidth="1"/>
    <col min="258" max="269" width="12.7109375" style="2" customWidth="1"/>
    <col min="270" max="270" width="16.7109375" style="2" customWidth="1"/>
    <col min="271" max="271" width="4.28515625" style="2" customWidth="1"/>
    <col min="272" max="272" width="4.42578125" style="2" customWidth="1"/>
    <col min="273" max="273" width="19.140625" style="2" customWidth="1"/>
    <col min="274" max="285" width="11.42578125" style="2"/>
    <col min="286" max="286" width="13.140625" style="2" customWidth="1"/>
    <col min="287" max="512" width="11.42578125" style="2"/>
    <col min="513" max="513" width="18.42578125" style="2" customWidth="1"/>
    <col min="514" max="525" width="12.7109375" style="2" customWidth="1"/>
    <col min="526" max="526" width="16.7109375" style="2" customWidth="1"/>
    <col min="527" max="527" width="4.28515625" style="2" customWidth="1"/>
    <col min="528" max="528" width="4.42578125" style="2" customWidth="1"/>
    <col min="529" max="529" width="19.140625" style="2" customWidth="1"/>
    <col min="530" max="541" width="11.42578125" style="2"/>
    <col min="542" max="542" width="13.140625" style="2" customWidth="1"/>
    <col min="543" max="768" width="11.42578125" style="2"/>
    <col min="769" max="769" width="18.42578125" style="2" customWidth="1"/>
    <col min="770" max="781" width="12.7109375" style="2" customWidth="1"/>
    <col min="782" max="782" width="16.7109375" style="2" customWidth="1"/>
    <col min="783" max="783" width="4.28515625" style="2" customWidth="1"/>
    <col min="784" max="784" width="4.42578125" style="2" customWidth="1"/>
    <col min="785" max="785" width="19.140625" style="2" customWidth="1"/>
    <col min="786" max="797" width="11.42578125" style="2"/>
    <col min="798" max="798" width="13.140625" style="2" customWidth="1"/>
    <col min="799" max="1024" width="11.42578125" style="2"/>
    <col min="1025" max="1025" width="18.42578125" style="2" customWidth="1"/>
    <col min="1026" max="1037" width="12.7109375" style="2" customWidth="1"/>
    <col min="1038" max="1038" width="16.7109375" style="2" customWidth="1"/>
    <col min="1039" max="1039" width="4.28515625" style="2" customWidth="1"/>
    <col min="1040" max="1040" width="4.42578125" style="2" customWidth="1"/>
    <col min="1041" max="1041" width="19.140625" style="2" customWidth="1"/>
    <col min="1042" max="1053" width="11.42578125" style="2"/>
    <col min="1054" max="1054" width="13.140625" style="2" customWidth="1"/>
    <col min="1055" max="1280" width="11.42578125" style="2"/>
    <col min="1281" max="1281" width="18.42578125" style="2" customWidth="1"/>
    <col min="1282" max="1293" width="12.7109375" style="2" customWidth="1"/>
    <col min="1294" max="1294" width="16.7109375" style="2" customWidth="1"/>
    <col min="1295" max="1295" width="4.28515625" style="2" customWidth="1"/>
    <col min="1296" max="1296" width="4.42578125" style="2" customWidth="1"/>
    <col min="1297" max="1297" width="19.140625" style="2" customWidth="1"/>
    <col min="1298" max="1309" width="11.42578125" style="2"/>
    <col min="1310" max="1310" width="13.140625" style="2" customWidth="1"/>
    <col min="1311" max="1536" width="11.42578125" style="2"/>
    <col min="1537" max="1537" width="18.42578125" style="2" customWidth="1"/>
    <col min="1538" max="1549" width="12.7109375" style="2" customWidth="1"/>
    <col min="1550" max="1550" width="16.7109375" style="2" customWidth="1"/>
    <col min="1551" max="1551" width="4.28515625" style="2" customWidth="1"/>
    <col min="1552" max="1552" width="4.42578125" style="2" customWidth="1"/>
    <col min="1553" max="1553" width="19.140625" style="2" customWidth="1"/>
    <col min="1554" max="1565" width="11.42578125" style="2"/>
    <col min="1566" max="1566" width="13.140625" style="2" customWidth="1"/>
    <col min="1567" max="1792" width="11.42578125" style="2"/>
    <col min="1793" max="1793" width="18.42578125" style="2" customWidth="1"/>
    <col min="1794" max="1805" width="12.7109375" style="2" customWidth="1"/>
    <col min="1806" max="1806" width="16.7109375" style="2" customWidth="1"/>
    <col min="1807" max="1807" width="4.28515625" style="2" customWidth="1"/>
    <col min="1808" max="1808" width="4.42578125" style="2" customWidth="1"/>
    <col min="1809" max="1809" width="19.140625" style="2" customWidth="1"/>
    <col min="1810" max="1821" width="11.42578125" style="2"/>
    <col min="1822" max="1822" width="13.140625" style="2" customWidth="1"/>
    <col min="1823" max="2048" width="11.42578125" style="2"/>
    <col min="2049" max="2049" width="18.42578125" style="2" customWidth="1"/>
    <col min="2050" max="2061" width="12.7109375" style="2" customWidth="1"/>
    <col min="2062" max="2062" width="16.7109375" style="2" customWidth="1"/>
    <col min="2063" max="2063" width="4.28515625" style="2" customWidth="1"/>
    <col min="2064" max="2064" width="4.42578125" style="2" customWidth="1"/>
    <col min="2065" max="2065" width="19.140625" style="2" customWidth="1"/>
    <col min="2066" max="2077" width="11.42578125" style="2"/>
    <col min="2078" max="2078" width="13.140625" style="2" customWidth="1"/>
    <col min="2079" max="2304" width="11.42578125" style="2"/>
    <col min="2305" max="2305" width="18.42578125" style="2" customWidth="1"/>
    <col min="2306" max="2317" width="12.7109375" style="2" customWidth="1"/>
    <col min="2318" max="2318" width="16.7109375" style="2" customWidth="1"/>
    <col min="2319" max="2319" width="4.28515625" style="2" customWidth="1"/>
    <col min="2320" max="2320" width="4.42578125" style="2" customWidth="1"/>
    <col min="2321" max="2321" width="19.140625" style="2" customWidth="1"/>
    <col min="2322" max="2333" width="11.42578125" style="2"/>
    <col min="2334" max="2334" width="13.140625" style="2" customWidth="1"/>
    <col min="2335" max="2560" width="11.42578125" style="2"/>
    <col min="2561" max="2561" width="18.42578125" style="2" customWidth="1"/>
    <col min="2562" max="2573" width="12.7109375" style="2" customWidth="1"/>
    <col min="2574" max="2574" width="16.7109375" style="2" customWidth="1"/>
    <col min="2575" max="2575" width="4.28515625" style="2" customWidth="1"/>
    <col min="2576" max="2576" width="4.42578125" style="2" customWidth="1"/>
    <col min="2577" max="2577" width="19.140625" style="2" customWidth="1"/>
    <col min="2578" max="2589" width="11.42578125" style="2"/>
    <col min="2590" max="2590" width="13.140625" style="2" customWidth="1"/>
    <col min="2591" max="2816" width="11.42578125" style="2"/>
    <col min="2817" max="2817" width="18.42578125" style="2" customWidth="1"/>
    <col min="2818" max="2829" width="12.7109375" style="2" customWidth="1"/>
    <col min="2830" max="2830" width="16.7109375" style="2" customWidth="1"/>
    <col min="2831" max="2831" width="4.28515625" style="2" customWidth="1"/>
    <col min="2832" max="2832" width="4.42578125" style="2" customWidth="1"/>
    <col min="2833" max="2833" width="19.140625" style="2" customWidth="1"/>
    <col min="2834" max="2845" width="11.42578125" style="2"/>
    <col min="2846" max="2846" width="13.140625" style="2" customWidth="1"/>
    <col min="2847" max="3072" width="11.42578125" style="2"/>
    <col min="3073" max="3073" width="18.42578125" style="2" customWidth="1"/>
    <col min="3074" max="3085" width="12.7109375" style="2" customWidth="1"/>
    <col min="3086" max="3086" width="16.7109375" style="2" customWidth="1"/>
    <col min="3087" max="3087" width="4.28515625" style="2" customWidth="1"/>
    <col min="3088" max="3088" width="4.42578125" style="2" customWidth="1"/>
    <col min="3089" max="3089" width="19.140625" style="2" customWidth="1"/>
    <col min="3090" max="3101" width="11.42578125" style="2"/>
    <col min="3102" max="3102" width="13.140625" style="2" customWidth="1"/>
    <col min="3103" max="3328" width="11.42578125" style="2"/>
    <col min="3329" max="3329" width="18.42578125" style="2" customWidth="1"/>
    <col min="3330" max="3341" width="12.7109375" style="2" customWidth="1"/>
    <col min="3342" max="3342" width="16.7109375" style="2" customWidth="1"/>
    <col min="3343" max="3343" width="4.28515625" style="2" customWidth="1"/>
    <col min="3344" max="3344" width="4.42578125" style="2" customWidth="1"/>
    <col min="3345" max="3345" width="19.140625" style="2" customWidth="1"/>
    <col min="3346" max="3357" width="11.42578125" style="2"/>
    <col min="3358" max="3358" width="13.140625" style="2" customWidth="1"/>
    <col min="3359" max="3584" width="11.42578125" style="2"/>
    <col min="3585" max="3585" width="18.42578125" style="2" customWidth="1"/>
    <col min="3586" max="3597" width="12.7109375" style="2" customWidth="1"/>
    <col min="3598" max="3598" width="16.7109375" style="2" customWidth="1"/>
    <col min="3599" max="3599" width="4.28515625" style="2" customWidth="1"/>
    <col min="3600" max="3600" width="4.42578125" style="2" customWidth="1"/>
    <col min="3601" max="3601" width="19.140625" style="2" customWidth="1"/>
    <col min="3602" max="3613" width="11.42578125" style="2"/>
    <col min="3614" max="3614" width="13.140625" style="2" customWidth="1"/>
    <col min="3615" max="3840" width="11.42578125" style="2"/>
    <col min="3841" max="3841" width="18.42578125" style="2" customWidth="1"/>
    <col min="3842" max="3853" width="12.7109375" style="2" customWidth="1"/>
    <col min="3854" max="3854" width="16.7109375" style="2" customWidth="1"/>
    <col min="3855" max="3855" width="4.28515625" style="2" customWidth="1"/>
    <col min="3856" max="3856" width="4.42578125" style="2" customWidth="1"/>
    <col min="3857" max="3857" width="19.140625" style="2" customWidth="1"/>
    <col min="3858" max="3869" width="11.42578125" style="2"/>
    <col min="3870" max="3870" width="13.140625" style="2" customWidth="1"/>
    <col min="3871" max="4096" width="11.42578125" style="2"/>
    <col min="4097" max="4097" width="18.42578125" style="2" customWidth="1"/>
    <col min="4098" max="4109" width="12.7109375" style="2" customWidth="1"/>
    <col min="4110" max="4110" width="16.7109375" style="2" customWidth="1"/>
    <col min="4111" max="4111" width="4.28515625" style="2" customWidth="1"/>
    <col min="4112" max="4112" width="4.42578125" style="2" customWidth="1"/>
    <col min="4113" max="4113" width="19.140625" style="2" customWidth="1"/>
    <col min="4114" max="4125" width="11.42578125" style="2"/>
    <col min="4126" max="4126" width="13.140625" style="2" customWidth="1"/>
    <col min="4127" max="4352" width="11.42578125" style="2"/>
    <col min="4353" max="4353" width="18.42578125" style="2" customWidth="1"/>
    <col min="4354" max="4365" width="12.7109375" style="2" customWidth="1"/>
    <col min="4366" max="4366" width="16.7109375" style="2" customWidth="1"/>
    <col min="4367" max="4367" width="4.28515625" style="2" customWidth="1"/>
    <col min="4368" max="4368" width="4.42578125" style="2" customWidth="1"/>
    <col min="4369" max="4369" width="19.140625" style="2" customWidth="1"/>
    <col min="4370" max="4381" width="11.42578125" style="2"/>
    <col min="4382" max="4382" width="13.140625" style="2" customWidth="1"/>
    <col min="4383" max="4608" width="11.42578125" style="2"/>
    <col min="4609" max="4609" width="18.42578125" style="2" customWidth="1"/>
    <col min="4610" max="4621" width="12.7109375" style="2" customWidth="1"/>
    <col min="4622" max="4622" width="16.7109375" style="2" customWidth="1"/>
    <col min="4623" max="4623" width="4.28515625" style="2" customWidth="1"/>
    <col min="4624" max="4624" width="4.42578125" style="2" customWidth="1"/>
    <col min="4625" max="4625" width="19.140625" style="2" customWidth="1"/>
    <col min="4626" max="4637" width="11.42578125" style="2"/>
    <col min="4638" max="4638" width="13.140625" style="2" customWidth="1"/>
    <col min="4639" max="4864" width="11.42578125" style="2"/>
    <col min="4865" max="4865" width="18.42578125" style="2" customWidth="1"/>
    <col min="4866" max="4877" width="12.7109375" style="2" customWidth="1"/>
    <col min="4878" max="4878" width="16.7109375" style="2" customWidth="1"/>
    <col min="4879" max="4879" width="4.28515625" style="2" customWidth="1"/>
    <col min="4880" max="4880" width="4.42578125" style="2" customWidth="1"/>
    <col min="4881" max="4881" width="19.140625" style="2" customWidth="1"/>
    <col min="4882" max="4893" width="11.42578125" style="2"/>
    <col min="4894" max="4894" width="13.140625" style="2" customWidth="1"/>
    <col min="4895" max="5120" width="11.42578125" style="2"/>
    <col min="5121" max="5121" width="18.42578125" style="2" customWidth="1"/>
    <col min="5122" max="5133" width="12.7109375" style="2" customWidth="1"/>
    <col min="5134" max="5134" width="16.7109375" style="2" customWidth="1"/>
    <col min="5135" max="5135" width="4.28515625" style="2" customWidth="1"/>
    <col min="5136" max="5136" width="4.42578125" style="2" customWidth="1"/>
    <col min="5137" max="5137" width="19.140625" style="2" customWidth="1"/>
    <col min="5138" max="5149" width="11.42578125" style="2"/>
    <col min="5150" max="5150" width="13.140625" style="2" customWidth="1"/>
    <col min="5151" max="5376" width="11.42578125" style="2"/>
    <col min="5377" max="5377" width="18.42578125" style="2" customWidth="1"/>
    <col min="5378" max="5389" width="12.7109375" style="2" customWidth="1"/>
    <col min="5390" max="5390" width="16.7109375" style="2" customWidth="1"/>
    <col min="5391" max="5391" width="4.28515625" style="2" customWidth="1"/>
    <col min="5392" max="5392" width="4.42578125" style="2" customWidth="1"/>
    <col min="5393" max="5393" width="19.140625" style="2" customWidth="1"/>
    <col min="5394" max="5405" width="11.42578125" style="2"/>
    <col min="5406" max="5406" width="13.140625" style="2" customWidth="1"/>
    <col min="5407" max="5632" width="11.42578125" style="2"/>
    <col min="5633" max="5633" width="18.42578125" style="2" customWidth="1"/>
    <col min="5634" max="5645" width="12.7109375" style="2" customWidth="1"/>
    <col min="5646" max="5646" width="16.7109375" style="2" customWidth="1"/>
    <col min="5647" max="5647" width="4.28515625" style="2" customWidth="1"/>
    <col min="5648" max="5648" width="4.42578125" style="2" customWidth="1"/>
    <col min="5649" max="5649" width="19.140625" style="2" customWidth="1"/>
    <col min="5650" max="5661" width="11.42578125" style="2"/>
    <col min="5662" max="5662" width="13.140625" style="2" customWidth="1"/>
    <col min="5663" max="5888" width="11.42578125" style="2"/>
    <col min="5889" max="5889" width="18.42578125" style="2" customWidth="1"/>
    <col min="5890" max="5901" width="12.7109375" style="2" customWidth="1"/>
    <col min="5902" max="5902" width="16.7109375" style="2" customWidth="1"/>
    <col min="5903" max="5903" width="4.28515625" style="2" customWidth="1"/>
    <col min="5904" max="5904" width="4.42578125" style="2" customWidth="1"/>
    <col min="5905" max="5905" width="19.140625" style="2" customWidth="1"/>
    <col min="5906" max="5917" width="11.42578125" style="2"/>
    <col min="5918" max="5918" width="13.140625" style="2" customWidth="1"/>
    <col min="5919" max="6144" width="11.42578125" style="2"/>
    <col min="6145" max="6145" width="18.42578125" style="2" customWidth="1"/>
    <col min="6146" max="6157" width="12.7109375" style="2" customWidth="1"/>
    <col min="6158" max="6158" width="16.7109375" style="2" customWidth="1"/>
    <col min="6159" max="6159" width="4.28515625" style="2" customWidth="1"/>
    <col min="6160" max="6160" width="4.42578125" style="2" customWidth="1"/>
    <col min="6161" max="6161" width="19.140625" style="2" customWidth="1"/>
    <col min="6162" max="6173" width="11.42578125" style="2"/>
    <col min="6174" max="6174" width="13.140625" style="2" customWidth="1"/>
    <col min="6175" max="6400" width="11.42578125" style="2"/>
    <col min="6401" max="6401" width="18.42578125" style="2" customWidth="1"/>
    <col min="6402" max="6413" width="12.7109375" style="2" customWidth="1"/>
    <col min="6414" max="6414" width="16.7109375" style="2" customWidth="1"/>
    <col min="6415" max="6415" width="4.28515625" style="2" customWidth="1"/>
    <col min="6416" max="6416" width="4.42578125" style="2" customWidth="1"/>
    <col min="6417" max="6417" width="19.140625" style="2" customWidth="1"/>
    <col min="6418" max="6429" width="11.42578125" style="2"/>
    <col min="6430" max="6430" width="13.140625" style="2" customWidth="1"/>
    <col min="6431" max="6656" width="11.42578125" style="2"/>
    <col min="6657" max="6657" width="18.42578125" style="2" customWidth="1"/>
    <col min="6658" max="6669" width="12.7109375" style="2" customWidth="1"/>
    <col min="6670" max="6670" width="16.7109375" style="2" customWidth="1"/>
    <col min="6671" max="6671" width="4.28515625" style="2" customWidth="1"/>
    <col min="6672" max="6672" width="4.42578125" style="2" customWidth="1"/>
    <col min="6673" max="6673" width="19.140625" style="2" customWidth="1"/>
    <col min="6674" max="6685" width="11.42578125" style="2"/>
    <col min="6686" max="6686" width="13.140625" style="2" customWidth="1"/>
    <col min="6687" max="6912" width="11.42578125" style="2"/>
    <col min="6913" max="6913" width="18.42578125" style="2" customWidth="1"/>
    <col min="6914" max="6925" width="12.7109375" style="2" customWidth="1"/>
    <col min="6926" max="6926" width="16.7109375" style="2" customWidth="1"/>
    <col min="6927" max="6927" width="4.28515625" style="2" customWidth="1"/>
    <col min="6928" max="6928" width="4.42578125" style="2" customWidth="1"/>
    <col min="6929" max="6929" width="19.140625" style="2" customWidth="1"/>
    <col min="6930" max="6941" width="11.42578125" style="2"/>
    <col min="6942" max="6942" width="13.140625" style="2" customWidth="1"/>
    <col min="6943" max="7168" width="11.42578125" style="2"/>
    <col min="7169" max="7169" width="18.42578125" style="2" customWidth="1"/>
    <col min="7170" max="7181" width="12.7109375" style="2" customWidth="1"/>
    <col min="7182" max="7182" width="16.7109375" style="2" customWidth="1"/>
    <col min="7183" max="7183" width="4.28515625" style="2" customWidth="1"/>
    <col min="7184" max="7184" width="4.42578125" style="2" customWidth="1"/>
    <col min="7185" max="7185" width="19.140625" style="2" customWidth="1"/>
    <col min="7186" max="7197" width="11.42578125" style="2"/>
    <col min="7198" max="7198" width="13.140625" style="2" customWidth="1"/>
    <col min="7199" max="7424" width="11.42578125" style="2"/>
    <col min="7425" max="7425" width="18.42578125" style="2" customWidth="1"/>
    <col min="7426" max="7437" width="12.7109375" style="2" customWidth="1"/>
    <col min="7438" max="7438" width="16.7109375" style="2" customWidth="1"/>
    <col min="7439" max="7439" width="4.28515625" style="2" customWidth="1"/>
    <col min="7440" max="7440" width="4.42578125" style="2" customWidth="1"/>
    <col min="7441" max="7441" width="19.140625" style="2" customWidth="1"/>
    <col min="7442" max="7453" width="11.42578125" style="2"/>
    <col min="7454" max="7454" width="13.140625" style="2" customWidth="1"/>
    <col min="7455" max="7680" width="11.42578125" style="2"/>
    <col min="7681" max="7681" width="18.42578125" style="2" customWidth="1"/>
    <col min="7682" max="7693" width="12.7109375" style="2" customWidth="1"/>
    <col min="7694" max="7694" width="16.7109375" style="2" customWidth="1"/>
    <col min="7695" max="7695" width="4.28515625" style="2" customWidth="1"/>
    <col min="7696" max="7696" width="4.42578125" style="2" customWidth="1"/>
    <col min="7697" max="7697" width="19.140625" style="2" customWidth="1"/>
    <col min="7698" max="7709" width="11.42578125" style="2"/>
    <col min="7710" max="7710" width="13.140625" style="2" customWidth="1"/>
    <col min="7711" max="7936" width="11.42578125" style="2"/>
    <col min="7937" max="7937" width="18.42578125" style="2" customWidth="1"/>
    <col min="7938" max="7949" width="12.7109375" style="2" customWidth="1"/>
    <col min="7950" max="7950" width="16.7109375" style="2" customWidth="1"/>
    <col min="7951" max="7951" width="4.28515625" style="2" customWidth="1"/>
    <col min="7952" max="7952" width="4.42578125" style="2" customWidth="1"/>
    <col min="7953" max="7953" width="19.140625" style="2" customWidth="1"/>
    <col min="7954" max="7965" width="11.42578125" style="2"/>
    <col min="7966" max="7966" width="13.140625" style="2" customWidth="1"/>
    <col min="7967" max="8192" width="11.42578125" style="2"/>
    <col min="8193" max="8193" width="18.42578125" style="2" customWidth="1"/>
    <col min="8194" max="8205" width="12.7109375" style="2" customWidth="1"/>
    <col min="8206" max="8206" width="16.7109375" style="2" customWidth="1"/>
    <col min="8207" max="8207" width="4.28515625" style="2" customWidth="1"/>
    <col min="8208" max="8208" width="4.42578125" style="2" customWidth="1"/>
    <col min="8209" max="8209" width="19.140625" style="2" customWidth="1"/>
    <col min="8210" max="8221" width="11.42578125" style="2"/>
    <col min="8222" max="8222" width="13.140625" style="2" customWidth="1"/>
    <col min="8223" max="8448" width="11.42578125" style="2"/>
    <col min="8449" max="8449" width="18.42578125" style="2" customWidth="1"/>
    <col min="8450" max="8461" width="12.7109375" style="2" customWidth="1"/>
    <col min="8462" max="8462" width="16.7109375" style="2" customWidth="1"/>
    <col min="8463" max="8463" width="4.28515625" style="2" customWidth="1"/>
    <col min="8464" max="8464" width="4.42578125" style="2" customWidth="1"/>
    <col min="8465" max="8465" width="19.140625" style="2" customWidth="1"/>
    <col min="8466" max="8477" width="11.42578125" style="2"/>
    <col min="8478" max="8478" width="13.140625" style="2" customWidth="1"/>
    <col min="8479" max="8704" width="11.42578125" style="2"/>
    <col min="8705" max="8705" width="18.42578125" style="2" customWidth="1"/>
    <col min="8706" max="8717" width="12.7109375" style="2" customWidth="1"/>
    <col min="8718" max="8718" width="16.7109375" style="2" customWidth="1"/>
    <col min="8719" max="8719" width="4.28515625" style="2" customWidth="1"/>
    <col min="8720" max="8720" width="4.42578125" style="2" customWidth="1"/>
    <col min="8721" max="8721" width="19.140625" style="2" customWidth="1"/>
    <col min="8722" max="8733" width="11.42578125" style="2"/>
    <col min="8734" max="8734" width="13.140625" style="2" customWidth="1"/>
    <col min="8735" max="8960" width="11.42578125" style="2"/>
    <col min="8961" max="8961" width="18.42578125" style="2" customWidth="1"/>
    <col min="8962" max="8973" width="12.7109375" style="2" customWidth="1"/>
    <col min="8974" max="8974" width="16.7109375" style="2" customWidth="1"/>
    <col min="8975" max="8975" width="4.28515625" style="2" customWidth="1"/>
    <col min="8976" max="8976" width="4.42578125" style="2" customWidth="1"/>
    <col min="8977" max="8977" width="19.140625" style="2" customWidth="1"/>
    <col min="8978" max="8989" width="11.42578125" style="2"/>
    <col min="8990" max="8990" width="13.140625" style="2" customWidth="1"/>
    <col min="8991" max="9216" width="11.42578125" style="2"/>
    <col min="9217" max="9217" width="18.42578125" style="2" customWidth="1"/>
    <col min="9218" max="9229" width="12.7109375" style="2" customWidth="1"/>
    <col min="9230" max="9230" width="16.7109375" style="2" customWidth="1"/>
    <col min="9231" max="9231" width="4.28515625" style="2" customWidth="1"/>
    <col min="9232" max="9232" width="4.42578125" style="2" customWidth="1"/>
    <col min="9233" max="9233" width="19.140625" style="2" customWidth="1"/>
    <col min="9234" max="9245" width="11.42578125" style="2"/>
    <col min="9246" max="9246" width="13.140625" style="2" customWidth="1"/>
    <col min="9247" max="9472" width="11.42578125" style="2"/>
    <col min="9473" max="9473" width="18.42578125" style="2" customWidth="1"/>
    <col min="9474" max="9485" width="12.7109375" style="2" customWidth="1"/>
    <col min="9486" max="9486" width="16.7109375" style="2" customWidth="1"/>
    <col min="9487" max="9487" width="4.28515625" style="2" customWidth="1"/>
    <col min="9488" max="9488" width="4.42578125" style="2" customWidth="1"/>
    <col min="9489" max="9489" width="19.140625" style="2" customWidth="1"/>
    <col min="9490" max="9501" width="11.42578125" style="2"/>
    <col min="9502" max="9502" width="13.140625" style="2" customWidth="1"/>
    <col min="9503" max="9728" width="11.42578125" style="2"/>
    <col min="9729" max="9729" width="18.42578125" style="2" customWidth="1"/>
    <col min="9730" max="9741" width="12.7109375" style="2" customWidth="1"/>
    <col min="9742" max="9742" width="16.7109375" style="2" customWidth="1"/>
    <col min="9743" max="9743" width="4.28515625" style="2" customWidth="1"/>
    <col min="9744" max="9744" width="4.42578125" style="2" customWidth="1"/>
    <col min="9745" max="9745" width="19.140625" style="2" customWidth="1"/>
    <col min="9746" max="9757" width="11.42578125" style="2"/>
    <col min="9758" max="9758" width="13.140625" style="2" customWidth="1"/>
    <col min="9759" max="9984" width="11.42578125" style="2"/>
    <col min="9985" max="9985" width="18.42578125" style="2" customWidth="1"/>
    <col min="9986" max="9997" width="12.7109375" style="2" customWidth="1"/>
    <col min="9998" max="9998" width="16.7109375" style="2" customWidth="1"/>
    <col min="9999" max="9999" width="4.28515625" style="2" customWidth="1"/>
    <col min="10000" max="10000" width="4.42578125" style="2" customWidth="1"/>
    <col min="10001" max="10001" width="19.140625" style="2" customWidth="1"/>
    <col min="10002" max="10013" width="11.42578125" style="2"/>
    <col min="10014" max="10014" width="13.140625" style="2" customWidth="1"/>
    <col min="10015" max="10240" width="11.42578125" style="2"/>
    <col min="10241" max="10241" width="18.42578125" style="2" customWidth="1"/>
    <col min="10242" max="10253" width="12.7109375" style="2" customWidth="1"/>
    <col min="10254" max="10254" width="16.7109375" style="2" customWidth="1"/>
    <col min="10255" max="10255" width="4.28515625" style="2" customWidth="1"/>
    <col min="10256" max="10256" width="4.42578125" style="2" customWidth="1"/>
    <col min="10257" max="10257" width="19.140625" style="2" customWidth="1"/>
    <col min="10258" max="10269" width="11.42578125" style="2"/>
    <col min="10270" max="10270" width="13.140625" style="2" customWidth="1"/>
    <col min="10271" max="10496" width="11.42578125" style="2"/>
    <col min="10497" max="10497" width="18.42578125" style="2" customWidth="1"/>
    <col min="10498" max="10509" width="12.7109375" style="2" customWidth="1"/>
    <col min="10510" max="10510" width="16.7109375" style="2" customWidth="1"/>
    <col min="10511" max="10511" width="4.28515625" style="2" customWidth="1"/>
    <col min="10512" max="10512" width="4.42578125" style="2" customWidth="1"/>
    <col min="10513" max="10513" width="19.140625" style="2" customWidth="1"/>
    <col min="10514" max="10525" width="11.42578125" style="2"/>
    <col min="10526" max="10526" width="13.140625" style="2" customWidth="1"/>
    <col min="10527" max="10752" width="11.42578125" style="2"/>
    <col min="10753" max="10753" width="18.42578125" style="2" customWidth="1"/>
    <col min="10754" max="10765" width="12.7109375" style="2" customWidth="1"/>
    <col min="10766" max="10766" width="16.7109375" style="2" customWidth="1"/>
    <col min="10767" max="10767" width="4.28515625" style="2" customWidth="1"/>
    <col min="10768" max="10768" width="4.42578125" style="2" customWidth="1"/>
    <col min="10769" max="10769" width="19.140625" style="2" customWidth="1"/>
    <col min="10770" max="10781" width="11.42578125" style="2"/>
    <col min="10782" max="10782" width="13.140625" style="2" customWidth="1"/>
    <col min="10783" max="11008" width="11.42578125" style="2"/>
    <col min="11009" max="11009" width="18.42578125" style="2" customWidth="1"/>
    <col min="11010" max="11021" width="12.7109375" style="2" customWidth="1"/>
    <col min="11022" max="11022" width="16.7109375" style="2" customWidth="1"/>
    <col min="11023" max="11023" width="4.28515625" style="2" customWidth="1"/>
    <col min="11024" max="11024" width="4.42578125" style="2" customWidth="1"/>
    <col min="11025" max="11025" width="19.140625" style="2" customWidth="1"/>
    <col min="11026" max="11037" width="11.42578125" style="2"/>
    <col min="11038" max="11038" width="13.140625" style="2" customWidth="1"/>
    <col min="11039" max="11264" width="11.42578125" style="2"/>
    <col min="11265" max="11265" width="18.42578125" style="2" customWidth="1"/>
    <col min="11266" max="11277" width="12.7109375" style="2" customWidth="1"/>
    <col min="11278" max="11278" width="16.7109375" style="2" customWidth="1"/>
    <col min="11279" max="11279" width="4.28515625" style="2" customWidth="1"/>
    <col min="11280" max="11280" width="4.42578125" style="2" customWidth="1"/>
    <col min="11281" max="11281" width="19.140625" style="2" customWidth="1"/>
    <col min="11282" max="11293" width="11.42578125" style="2"/>
    <col min="11294" max="11294" width="13.140625" style="2" customWidth="1"/>
    <col min="11295" max="11520" width="11.42578125" style="2"/>
    <col min="11521" max="11521" width="18.42578125" style="2" customWidth="1"/>
    <col min="11522" max="11533" width="12.7109375" style="2" customWidth="1"/>
    <col min="11534" max="11534" width="16.7109375" style="2" customWidth="1"/>
    <col min="11535" max="11535" width="4.28515625" style="2" customWidth="1"/>
    <col min="11536" max="11536" width="4.42578125" style="2" customWidth="1"/>
    <col min="11537" max="11537" width="19.140625" style="2" customWidth="1"/>
    <col min="11538" max="11549" width="11.42578125" style="2"/>
    <col min="11550" max="11550" width="13.140625" style="2" customWidth="1"/>
    <col min="11551" max="11776" width="11.42578125" style="2"/>
    <col min="11777" max="11777" width="18.42578125" style="2" customWidth="1"/>
    <col min="11778" max="11789" width="12.7109375" style="2" customWidth="1"/>
    <col min="11790" max="11790" width="16.7109375" style="2" customWidth="1"/>
    <col min="11791" max="11791" width="4.28515625" style="2" customWidth="1"/>
    <col min="11792" max="11792" width="4.42578125" style="2" customWidth="1"/>
    <col min="11793" max="11793" width="19.140625" style="2" customWidth="1"/>
    <col min="11794" max="11805" width="11.42578125" style="2"/>
    <col min="11806" max="11806" width="13.140625" style="2" customWidth="1"/>
    <col min="11807" max="12032" width="11.42578125" style="2"/>
    <col min="12033" max="12033" width="18.42578125" style="2" customWidth="1"/>
    <col min="12034" max="12045" width="12.7109375" style="2" customWidth="1"/>
    <col min="12046" max="12046" width="16.7109375" style="2" customWidth="1"/>
    <col min="12047" max="12047" width="4.28515625" style="2" customWidth="1"/>
    <col min="12048" max="12048" width="4.42578125" style="2" customWidth="1"/>
    <col min="12049" max="12049" width="19.140625" style="2" customWidth="1"/>
    <col min="12050" max="12061" width="11.42578125" style="2"/>
    <col min="12062" max="12062" width="13.140625" style="2" customWidth="1"/>
    <col min="12063" max="12288" width="11.42578125" style="2"/>
    <col min="12289" max="12289" width="18.42578125" style="2" customWidth="1"/>
    <col min="12290" max="12301" width="12.7109375" style="2" customWidth="1"/>
    <col min="12302" max="12302" width="16.7109375" style="2" customWidth="1"/>
    <col min="12303" max="12303" width="4.28515625" style="2" customWidth="1"/>
    <col min="12304" max="12304" width="4.42578125" style="2" customWidth="1"/>
    <col min="12305" max="12305" width="19.140625" style="2" customWidth="1"/>
    <col min="12306" max="12317" width="11.42578125" style="2"/>
    <col min="12318" max="12318" width="13.140625" style="2" customWidth="1"/>
    <col min="12319" max="12544" width="11.42578125" style="2"/>
    <col min="12545" max="12545" width="18.42578125" style="2" customWidth="1"/>
    <col min="12546" max="12557" width="12.7109375" style="2" customWidth="1"/>
    <col min="12558" max="12558" width="16.7109375" style="2" customWidth="1"/>
    <col min="12559" max="12559" width="4.28515625" style="2" customWidth="1"/>
    <col min="12560" max="12560" width="4.42578125" style="2" customWidth="1"/>
    <col min="12561" max="12561" width="19.140625" style="2" customWidth="1"/>
    <col min="12562" max="12573" width="11.42578125" style="2"/>
    <col min="12574" max="12574" width="13.140625" style="2" customWidth="1"/>
    <col min="12575" max="12800" width="11.42578125" style="2"/>
    <col min="12801" max="12801" width="18.42578125" style="2" customWidth="1"/>
    <col min="12802" max="12813" width="12.7109375" style="2" customWidth="1"/>
    <col min="12814" max="12814" width="16.7109375" style="2" customWidth="1"/>
    <col min="12815" max="12815" width="4.28515625" style="2" customWidth="1"/>
    <col min="12816" max="12816" width="4.42578125" style="2" customWidth="1"/>
    <col min="12817" max="12817" width="19.140625" style="2" customWidth="1"/>
    <col min="12818" max="12829" width="11.42578125" style="2"/>
    <col min="12830" max="12830" width="13.140625" style="2" customWidth="1"/>
    <col min="12831" max="13056" width="11.42578125" style="2"/>
    <col min="13057" max="13057" width="18.42578125" style="2" customWidth="1"/>
    <col min="13058" max="13069" width="12.7109375" style="2" customWidth="1"/>
    <col min="13070" max="13070" width="16.7109375" style="2" customWidth="1"/>
    <col min="13071" max="13071" width="4.28515625" style="2" customWidth="1"/>
    <col min="13072" max="13072" width="4.42578125" style="2" customWidth="1"/>
    <col min="13073" max="13073" width="19.140625" style="2" customWidth="1"/>
    <col min="13074" max="13085" width="11.42578125" style="2"/>
    <col min="13086" max="13086" width="13.140625" style="2" customWidth="1"/>
    <col min="13087" max="13312" width="11.42578125" style="2"/>
    <col min="13313" max="13313" width="18.42578125" style="2" customWidth="1"/>
    <col min="13314" max="13325" width="12.7109375" style="2" customWidth="1"/>
    <col min="13326" max="13326" width="16.7109375" style="2" customWidth="1"/>
    <col min="13327" max="13327" width="4.28515625" style="2" customWidth="1"/>
    <col min="13328" max="13328" width="4.42578125" style="2" customWidth="1"/>
    <col min="13329" max="13329" width="19.140625" style="2" customWidth="1"/>
    <col min="13330" max="13341" width="11.42578125" style="2"/>
    <col min="13342" max="13342" width="13.140625" style="2" customWidth="1"/>
    <col min="13343" max="13568" width="11.42578125" style="2"/>
    <col min="13569" max="13569" width="18.42578125" style="2" customWidth="1"/>
    <col min="13570" max="13581" width="12.7109375" style="2" customWidth="1"/>
    <col min="13582" max="13582" width="16.7109375" style="2" customWidth="1"/>
    <col min="13583" max="13583" width="4.28515625" style="2" customWidth="1"/>
    <col min="13584" max="13584" width="4.42578125" style="2" customWidth="1"/>
    <col min="13585" max="13585" width="19.140625" style="2" customWidth="1"/>
    <col min="13586" max="13597" width="11.42578125" style="2"/>
    <col min="13598" max="13598" width="13.140625" style="2" customWidth="1"/>
    <col min="13599" max="13824" width="11.42578125" style="2"/>
    <col min="13825" max="13825" width="18.42578125" style="2" customWidth="1"/>
    <col min="13826" max="13837" width="12.7109375" style="2" customWidth="1"/>
    <col min="13838" max="13838" width="16.7109375" style="2" customWidth="1"/>
    <col min="13839" max="13839" width="4.28515625" style="2" customWidth="1"/>
    <col min="13840" max="13840" width="4.42578125" style="2" customWidth="1"/>
    <col min="13841" max="13841" width="19.140625" style="2" customWidth="1"/>
    <col min="13842" max="13853" width="11.42578125" style="2"/>
    <col min="13854" max="13854" width="13.140625" style="2" customWidth="1"/>
    <col min="13855" max="14080" width="11.42578125" style="2"/>
    <col min="14081" max="14081" width="18.42578125" style="2" customWidth="1"/>
    <col min="14082" max="14093" width="12.7109375" style="2" customWidth="1"/>
    <col min="14094" max="14094" width="16.7109375" style="2" customWidth="1"/>
    <col min="14095" max="14095" width="4.28515625" style="2" customWidth="1"/>
    <col min="14096" max="14096" width="4.42578125" style="2" customWidth="1"/>
    <col min="14097" max="14097" width="19.140625" style="2" customWidth="1"/>
    <col min="14098" max="14109" width="11.42578125" style="2"/>
    <col min="14110" max="14110" width="13.140625" style="2" customWidth="1"/>
    <col min="14111" max="14336" width="11.42578125" style="2"/>
    <col min="14337" max="14337" width="18.42578125" style="2" customWidth="1"/>
    <col min="14338" max="14349" width="12.7109375" style="2" customWidth="1"/>
    <col min="14350" max="14350" width="16.7109375" style="2" customWidth="1"/>
    <col min="14351" max="14351" width="4.28515625" style="2" customWidth="1"/>
    <col min="14352" max="14352" width="4.42578125" style="2" customWidth="1"/>
    <col min="14353" max="14353" width="19.140625" style="2" customWidth="1"/>
    <col min="14354" max="14365" width="11.42578125" style="2"/>
    <col min="14366" max="14366" width="13.140625" style="2" customWidth="1"/>
    <col min="14367" max="14592" width="11.42578125" style="2"/>
    <col min="14593" max="14593" width="18.42578125" style="2" customWidth="1"/>
    <col min="14594" max="14605" width="12.7109375" style="2" customWidth="1"/>
    <col min="14606" max="14606" width="16.7109375" style="2" customWidth="1"/>
    <col min="14607" max="14607" width="4.28515625" style="2" customWidth="1"/>
    <col min="14608" max="14608" width="4.42578125" style="2" customWidth="1"/>
    <col min="14609" max="14609" width="19.140625" style="2" customWidth="1"/>
    <col min="14610" max="14621" width="11.42578125" style="2"/>
    <col min="14622" max="14622" width="13.140625" style="2" customWidth="1"/>
    <col min="14623" max="14848" width="11.42578125" style="2"/>
    <col min="14849" max="14849" width="18.42578125" style="2" customWidth="1"/>
    <col min="14850" max="14861" width="12.7109375" style="2" customWidth="1"/>
    <col min="14862" max="14862" width="16.7109375" style="2" customWidth="1"/>
    <col min="14863" max="14863" width="4.28515625" style="2" customWidth="1"/>
    <col min="14864" max="14864" width="4.42578125" style="2" customWidth="1"/>
    <col min="14865" max="14865" width="19.140625" style="2" customWidth="1"/>
    <col min="14866" max="14877" width="11.42578125" style="2"/>
    <col min="14878" max="14878" width="13.140625" style="2" customWidth="1"/>
    <col min="14879" max="15104" width="11.42578125" style="2"/>
    <col min="15105" max="15105" width="18.42578125" style="2" customWidth="1"/>
    <col min="15106" max="15117" width="12.7109375" style="2" customWidth="1"/>
    <col min="15118" max="15118" width="16.7109375" style="2" customWidth="1"/>
    <col min="15119" max="15119" width="4.28515625" style="2" customWidth="1"/>
    <col min="15120" max="15120" width="4.42578125" style="2" customWidth="1"/>
    <col min="15121" max="15121" width="19.140625" style="2" customWidth="1"/>
    <col min="15122" max="15133" width="11.42578125" style="2"/>
    <col min="15134" max="15134" width="13.140625" style="2" customWidth="1"/>
    <col min="15135" max="15360" width="11.42578125" style="2"/>
    <col min="15361" max="15361" width="18.42578125" style="2" customWidth="1"/>
    <col min="15362" max="15373" width="12.7109375" style="2" customWidth="1"/>
    <col min="15374" max="15374" width="16.7109375" style="2" customWidth="1"/>
    <col min="15375" max="15375" width="4.28515625" style="2" customWidth="1"/>
    <col min="15376" max="15376" width="4.42578125" style="2" customWidth="1"/>
    <col min="15377" max="15377" width="19.140625" style="2" customWidth="1"/>
    <col min="15378" max="15389" width="11.42578125" style="2"/>
    <col min="15390" max="15390" width="13.140625" style="2" customWidth="1"/>
    <col min="15391" max="15616" width="11.42578125" style="2"/>
    <col min="15617" max="15617" width="18.42578125" style="2" customWidth="1"/>
    <col min="15618" max="15629" width="12.7109375" style="2" customWidth="1"/>
    <col min="15630" max="15630" width="16.7109375" style="2" customWidth="1"/>
    <col min="15631" max="15631" width="4.28515625" style="2" customWidth="1"/>
    <col min="15632" max="15632" width="4.42578125" style="2" customWidth="1"/>
    <col min="15633" max="15633" width="19.140625" style="2" customWidth="1"/>
    <col min="15634" max="15645" width="11.42578125" style="2"/>
    <col min="15646" max="15646" width="13.140625" style="2" customWidth="1"/>
    <col min="15647" max="15872" width="11.42578125" style="2"/>
    <col min="15873" max="15873" width="18.42578125" style="2" customWidth="1"/>
    <col min="15874" max="15885" width="12.7109375" style="2" customWidth="1"/>
    <col min="15886" max="15886" width="16.7109375" style="2" customWidth="1"/>
    <col min="15887" max="15887" width="4.28515625" style="2" customWidth="1"/>
    <col min="15888" max="15888" width="4.42578125" style="2" customWidth="1"/>
    <col min="15889" max="15889" width="19.140625" style="2" customWidth="1"/>
    <col min="15890" max="15901" width="11.42578125" style="2"/>
    <col min="15902" max="15902" width="13.140625" style="2" customWidth="1"/>
    <col min="15903" max="16128" width="11.42578125" style="2"/>
    <col min="16129" max="16129" width="18.42578125" style="2" customWidth="1"/>
    <col min="16130" max="16141" width="12.7109375" style="2" customWidth="1"/>
    <col min="16142" max="16142" width="16.7109375" style="2" customWidth="1"/>
    <col min="16143" max="16143" width="4.28515625" style="2" customWidth="1"/>
    <col min="16144" max="16144" width="4.42578125" style="2" customWidth="1"/>
    <col min="16145" max="16145" width="19.140625" style="2" customWidth="1"/>
    <col min="16146" max="16157" width="11.42578125" style="2"/>
    <col min="16158" max="16158" width="13.140625" style="2" customWidth="1"/>
    <col min="16159" max="16384" width="11.42578125" style="2"/>
  </cols>
  <sheetData>
    <row r="1" spans="1:30" x14ac:dyDescent="0.25">
      <c r="A1" s="1"/>
    </row>
    <row r="2" spans="1:30" ht="18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Q2" s="73" t="s">
        <v>0</v>
      </c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ht="18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Q3" s="73" t="s">
        <v>2</v>
      </c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18" x14ac:dyDescent="0.2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Q4" s="75" t="str">
        <f>+A4</f>
        <v>GESTION 2013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0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4</v>
      </c>
      <c r="Q6" s="1" t="s">
        <v>4</v>
      </c>
    </row>
    <row r="7" spans="1:30" x14ac:dyDescent="0.25">
      <c r="A7" s="1"/>
      <c r="Q7" s="1"/>
    </row>
    <row r="8" spans="1:30" x14ac:dyDescent="0.25">
      <c r="A8" s="4" t="s">
        <v>5</v>
      </c>
      <c r="B8" s="4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6" t="s">
        <v>17</v>
      </c>
      <c r="N8" s="7" t="s">
        <v>18</v>
      </c>
      <c r="Q8" s="4" t="s">
        <v>5</v>
      </c>
      <c r="R8" s="4" t="s">
        <v>6</v>
      </c>
      <c r="S8" s="5" t="s">
        <v>7</v>
      </c>
      <c r="T8" s="5" t="s">
        <v>8</v>
      </c>
      <c r="U8" s="5" t="s">
        <v>9</v>
      </c>
      <c r="V8" s="5" t="s">
        <v>10</v>
      </c>
      <c r="W8" s="5" t="s">
        <v>11</v>
      </c>
      <c r="X8" s="5" t="s">
        <v>12</v>
      </c>
      <c r="Y8" s="5" t="s">
        <v>13</v>
      </c>
      <c r="Z8" s="5" t="s">
        <v>14</v>
      </c>
      <c r="AA8" s="5" t="s">
        <v>15</v>
      </c>
      <c r="AB8" s="5" t="s">
        <v>16</v>
      </c>
      <c r="AC8" s="6" t="s">
        <v>17</v>
      </c>
      <c r="AD8" s="7" t="s">
        <v>18</v>
      </c>
    </row>
    <row r="9" spans="1:30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Q9" s="11"/>
      <c r="R9" s="12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1:30" x14ac:dyDescent="0.25">
      <c r="A10" s="13" t="s">
        <v>19</v>
      </c>
      <c r="B10" s="14">
        <f>+[1]BDD!AY149</f>
        <v>380489</v>
      </c>
      <c r="C10" s="14">
        <f>+[1]BDD!AZ149</f>
        <v>382192</v>
      </c>
      <c r="D10" s="14">
        <f>+[1]BDD!BA149</f>
        <v>383880</v>
      </c>
      <c r="E10" s="14">
        <f>+[1]BDD!BB149</f>
        <v>385661</v>
      </c>
      <c r="F10" s="14">
        <f>+[1]BDD!BC149</f>
        <v>386939</v>
      </c>
      <c r="G10" s="14"/>
      <c r="H10" s="14"/>
      <c r="I10" s="14"/>
      <c r="J10" s="14"/>
      <c r="K10" s="14"/>
      <c r="L10" s="14"/>
      <c r="M10" s="14"/>
      <c r="N10" s="15"/>
      <c r="Q10" s="16" t="s">
        <v>19</v>
      </c>
      <c r="R10" s="17">
        <f t="shared" ref="R10:V17" si="0">+B10</f>
        <v>380489</v>
      </c>
      <c r="S10" s="14">
        <f t="shared" si="0"/>
        <v>382192</v>
      </c>
      <c r="T10" s="14">
        <f t="shared" si="0"/>
        <v>383880</v>
      </c>
      <c r="U10" s="14">
        <f t="shared" si="0"/>
        <v>385661</v>
      </c>
      <c r="V10" s="14">
        <f t="shared" si="0"/>
        <v>386939</v>
      </c>
      <c r="W10" s="14"/>
      <c r="X10" s="14"/>
      <c r="Y10" s="14"/>
      <c r="Z10" s="14"/>
      <c r="AA10" s="14"/>
      <c r="AB10" s="14"/>
      <c r="AC10" s="14"/>
      <c r="AD10" s="15"/>
    </row>
    <row r="11" spans="1:30" x14ac:dyDescent="0.25">
      <c r="A11" s="13" t="s">
        <v>20</v>
      </c>
      <c r="B11" s="14">
        <f>+[1]BDD!AY150</f>
        <v>48547</v>
      </c>
      <c r="C11" s="14">
        <f>+[1]BDD!AZ150</f>
        <v>48769</v>
      </c>
      <c r="D11" s="14">
        <f>+[1]BDD!BA150</f>
        <v>49086</v>
      </c>
      <c r="E11" s="14">
        <f>+[1]BDD!BB150</f>
        <v>49462</v>
      </c>
      <c r="F11" s="14">
        <f>+[1]BDD!BC150</f>
        <v>49660</v>
      </c>
      <c r="G11" s="14"/>
      <c r="H11" s="14"/>
      <c r="I11" s="14"/>
      <c r="J11" s="14"/>
      <c r="K11" s="14"/>
      <c r="L11" s="14"/>
      <c r="M11" s="14"/>
      <c r="N11" s="15"/>
      <c r="Q11" s="16" t="s">
        <v>20</v>
      </c>
      <c r="R11" s="17">
        <f t="shared" si="0"/>
        <v>48547</v>
      </c>
      <c r="S11" s="14">
        <f t="shared" si="0"/>
        <v>48769</v>
      </c>
      <c r="T11" s="14">
        <f t="shared" si="0"/>
        <v>49086</v>
      </c>
      <c r="U11" s="14">
        <f t="shared" si="0"/>
        <v>49462</v>
      </c>
      <c r="V11" s="14">
        <f t="shared" si="0"/>
        <v>49660</v>
      </c>
      <c r="W11" s="14"/>
      <c r="X11" s="14"/>
      <c r="Y11" s="14"/>
      <c r="Z11" s="14"/>
      <c r="AA11" s="14"/>
      <c r="AB11" s="14"/>
      <c r="AC11" s="14"/>
      <c r="AD11" s="15"/>
    </row>
    <row r="12" spans="1:30" x14ac:dyDescent="0.25">
      <c r="A12" s="13" t="s">
        <v>21</v>
      </c>
      <c r="B12" s="14">
        <f>+[1]BDD!AY151</f>
        <v>6730</v>
      </c>
      <c r="C12" s="14">
        <f>+[1]BDD!AZ151</f>
        <v>6762</v>
      </c>
      <c r="D12" s="14">
        <f>+[1]BDD!BA151</f>
        <v>6764</v>
      </c>
      <c r="E12" s="14">
        <f>+[1]BDD!BB151</f>
        <v>6789</v>
      </c>
      <c r="F12" s="14">
        <f>+[1]BDD!BC151</f>
        <v>6810</v>
      </c>
      <c r="G12" s="14"/>
      <c r="H12" s="14"/>
      <c r="I12" s="14"/>
      <c r="J12" s="14"/>
      <c r="K12" s="14"/>
      <c r="L12" s="14"/>
      <c r="M12" s="14"/>
      <c r="N12" s="15"/>
      <c r="Q12" s="16" t="s">
        <v>21</v>
      </c>
      <c r="R12" s="17">
        <f t="shared" si="0"/>
        <v>6730</v>
      </c>
      <c r="S12" s="14">
        <f t="shared" si="0"/>
        <v>6762</v>
      </c>
      <c r="T12" s="14">
        <f t="shared" si="0"/>
        <v>6764</v>
      </c>
      <c r="U12" s="14">
        <f t="shared" si="0"/>
        <v>6789</v>
      </c>
      <c r="V12" s="14">
        <f t="shared" si="0"/>
        <v>6810</v>
      </c>
      <c r="W12" s="14"/>
      <c r="X12" s="14"/>
      <c r="Y12" s="14"/>
      <c r="Z12" s="14"/>
      <c r="AA12" s="14"/>
      <c r="AB12" s="14"/>
      <c r="AC12" s="14"/>
      <c r="AD12" s="15"/>
    </row>
    <row r="13" spans="1:30" x14ac:dyDescent="0.25">
      <c r="A13" s="13" t="s">
        <v>22</v>
      </c>
      <c r="B13" s="14">
        <f>+[1]BDD!AY152</f>
        <v>136</v>
      </c>
      <c r="C13" s="14">
        <f>+[1]BDD!AZ152</f>
        <v>136</v>
      </c>
      <c r="D13" s="14">
        <f>+[1]BDD!BA152</f>
        <v>136</v>
      </c>
      <c r="E13" s="14">
        <f>+[1]BDD!BB152</f>
        <v>136</v>
      </c>
      <c r="F13" s="14">
        <f>+[1]BDD!BC152</f>
        <v>136</v>
      </c>
      <c r="G13" s="14"/>
      <c r="H13" s="14"/>
      <c r="I13" s="14"/>
      <c r="J13" s="14"/>
      <c r="K13" s="14"/>
      <c r="L13" s="14"/>
      <c r="M13" s="14"/>
      <c r="N13" s="15"/>
      <c r="Q13" s="16" t="s">
        <v>22</v>
      </c>
      <c r="R13" s="17">
        <f t="shared" si="0"/>
        <v>136</v>
      </c>
      <c r="S13" s="14">
        <f t="shared" si="0"/>
        <v>136</v>
      </c>
      <c r="T13" s="14">
        <f t="shared" si="0"/>
        <v>136</v>
      </c>
      <c r="U13" s="14">
        <f t="shared" si="0"/>
        <v>136</v>
      </c>
      <c r="V13" s="14">
        <f t="shared" si="0"/>
        <v>136</v>
      </c>
      <c r="W13" s="14"/>
      <c r="X13" s="14"/>
      <c r="Y13" s="14"/>
      <c r="Z13" s="14"/>
      <c r="AA13" s="14"/>
      <c r="AB13" s="14"/>
      <c r="AC13" s="14"/>
      <c r="AD13" s="15"/>
    </row>
    <row r="14" spans="1:30" x14ac:dyDescent="0.25">
      <c r="A14" s="13" t="s">
        <v>23</v>
      </c>
      <c r="B14" s="14">
        <f>+[1]BDD!AY153</f>
        <v>293</v>
      </c>
      <c r="C14" s="14">
        <f>+[1]BDD!AZ153</f>
        <v>293</v>
      </c>
      <c r="D14" s="14">
        <f>+[1]BDD!BA153</f>
        <v>293</v>
      </c>
      <c r="E14" s="14">
        <f>+[1]BDD!BB153</f>
        <v>292</v>
      </c>
      <c r="F14" s="14">
        <f>+[1]BDD!BC153</f>
        <v>289</v>
      </c>
      <c r="G14" s="14"/>
      <c r="H14" s="14"/>
      <c r="I14" s="14"/>
      <c r="J14" s="14"/>
      <c r="K14" s="14"/>
      <c r="L14" s="14"/>
      <c r="M14" s="14"/>
      <c r="N14" s="15"/>
      <c r="Q14" s="16" t="str">
        <f>+A14</f>
        <v>Fuera de Punta</v>
      </c>
      <c r="R14" s="17">
        <f t="shared" si="0"/>
        <v>293</v>
      </c>
      <c r="S14" s="14">
        <f t="shared" si="0"/>
        <v>293</v>
      </c>
      <c r="T14" s="14">
        <f t="shared" si="0"/>
        <v>293</v>
      </c>
      <c r="U14" s="14">
        <f t="shared" si="0"/>
        <v>292</v>
      </c>
      <c r="V14" s="14">
        <f t="shared" si="0"/>
        <v>289</v>
      </c>
      <c r="W14" s="14"/>
      <c r="X14" s="14"/>
      <c r="Y14" s="14"/>
      <c r="Z14" s="14"/>
      <c r="AA14" s="14"/>
      <c r="AB14" s="14"/>
      <c r="AC14" s="14"/>
      <c r="AD14" s="15"/>
    </row>
    <row r="15" spans="1:30" x14ac:dyDescent="0.25">
      <c r="A15" s="13" t="s">
        <v>24</v>
      </c>
      <c r="B15" s="14">
        <f>+[1]BDD!AY154</f>
        <v>1441</v>
      </c>
      <c r="C15" s="14">
        <f>+[1]BDD!AZ154</f>
        <v>1461</v>
      </c>
      <c r="D15" s="14">
        <f>+[1]BDD!BA154</f>
        <v>1463</v>
      </c>
      <c r="E15" s="14">
        <f>+[1]BDD!BB154</f>
        <v>1468</v>
      </c>
      <c r="F15" s="14">
        <f>+[1]BDD!BC154</f>
        <v>1468</v>
      </c>
      <c r="G15" s="14"/>
      <c r="H15" s="14"/>
      <c r="I15" s="14"/>
      <c r="J15" s="14"/>
      <c r="K15" s="14"/>
      <c r="L15" s="14"/>
      <c r="M15" s="14"/>
      <c r="N15" s="15"/>
      <c r="Q15" s="16" t="str">
        <f>+A15</f>
        <v>Agro AR</v>
      </c>
      <c r="R15" s="17">
        <f t="shared" si="0"/>
        <v>1441</v>
      </c>
      <c r="S15" s="14">
        <f t="shared" si="0"/>
        <v>1461</v>
      </c>
      <c r="T15" s="14">
        <f>+D15</f>
        <v>1463</v>
      </c>
      <c r="U15" s="14">
        <f t="shared" si="0"/>
        <v>1468</v>
      </c>
      <c r="V15" s="14">
        <f t="shared" si="0"/>
        <v>1468</v>
      </c>
      <c r="W15" s="14"/>
      <c r="X15" s="14"/>
      <c r="Y15" s="14"/>
      <c r="Z15" s="14"/>
      <c r="AA15" s="14"/>
      <c r="AB15" s="14"/>
      <c r="AC15" s="14"/>
      <c r="AD15" s="15"/>
    </row>
    <row r="16" spans="1:30" x14ac:dyDescent="0.25">
      <c r="A16" s="13" t="s">
        <v>25</v>
      </c>
      <c r="B16" s="14">
        <f>+[1]BDD!AY155</f>
        <v>1015</v>
      </c>
      <c r="C16" s="14">
        <f>+[1]BDD!AZ155</f>
        <v>1021</v>
      </c>
      <c r="D16" s="14">
        <f>+[1]BDD!BA155</f>
        <v>1033</v>
      </c>
      <c r="E16" s="14">
        <f>+[1]BDD!BB155</f>
        <v>1040</v>
      </c>
      <c r="F16" s="14">
        <f>+[1]BDD!BC155</f>
        <v>1054</v>
      </c>
      <c r="G16" s="14"/>
      <c r="H16" s="14"/>
      <c r="I16" s="14"/>
      <c r="J16" s="14"/>
      <c r="K16" s="14"/>
      <c r="L16" s="14"/>
      <c r="M16" s="14"/>
      <c r="N16" s="15"/>
      <c r="Q16" s="16" t="str">
        <f>+A16</f>
        <v>Agua Potable</v>
      </c>
      <c r="R16" s="17">
        <f t="shared" si="0"/>
        <v>1015</v>
      </c>
      <c r="S16" s="14">
        <f t="shared" si="0"/>
        <v>1021</v>
      </c>
      <c r="T16" s="14">
        <f>+D16</f>
        <v>1033</v>
      </c>
      <c r="U16" s="14">
        <f t="shared" si="0"/>
        <v>1040</v>
      </c>
      <c r="V16" s="14">
        <f t="shared" si="0"/>
        <v>1054</v>
      </c>
      <c r="W16" s="14"/>
      <c r="X16" s="14"/>
      <c r="Y16" s="14"/>
      <c r="Z16" s="14"/>
      <c r="AA16" s="14"/>
      <c r="AB16" s="14"/>
      <c r="AC16" s="14"/>
      <c r="AD16" s="15"/>
    </row>
    <row r="17" spans="1:30" x14ac:dyDescent="0.25">
      <c r="A17" s="13" t="s">
        <v>26</v>
      </c>
      <c r="B17" s="14">
        <f>+[1]BDD!AY156</f>
        <v>1</v>
      </c>
      <c r="C17" s="14">
        <f>+[1]BDD!AZ156</f>
        <v>1</v>
      </c>
      <c r="D17" s="14">
        <f>+[1]BDD!BA156</f>
        <v>1</v>
      </c>
      <c r="E17" s="14">
        <f>+[1]BDD!BB156</f>
        <v>1</v>
      </c>
      <c r="F17" s="14">
        <f>+[1]BDD!BC156</f>
        <v>1</v>
      </c>
      <c r="G17" s="14"/>
      <c r="H17" s="14"/>
      <c r="I17" s="14"/>
      <c r="J17" s="14"/>
      <c r="K17" s="14"/>
      <c r="L17" s="14"/>
      <c r="M17" s="14"/>
      <c r="N17" s="15"/>
      <c r="Q17" s="16" t="str">
        <f>+A17</f>
        <v>Reventa</v>
      </c>
      <c r="R17" s="17">
        <f t="shared" si="0"/>
        <v>1</v>
      </c>
      <c r="S17" s="14">
        <f>+C17</f>
        <v>1</v>
      </c>
      <c r="T17" s="14">
        <f>+D17</f>
        <v>1</v>
      </c>
      <c r="U17" s="14">
        <f t="shared" si="0"/>
        <v>1</v>
      </c>
      <c r="V17" s="14">
        <f t="shared" si="0"/>
        <v>1</v>
      </c>
      <c r="W17" s="14"/>
      <c r="X17" s="14"/>
      <c r="Y17" s="14"/>
      <c r="Z17" s="14"/>
      <c r="AA17" s="14"/>
      <c r="AB17" s="14"/>
      <c r="AC17" s="14"/>
      <c r="AD17" s="15"/>
    </row>
    <row r="18" spans="1:30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5"/>
      <c r="Q18" s="20"/>
      <c r="R18" s="21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5"/>
    </row>
    <row r="19" spans="1:30" ht="12.75" customHeight="1" x14ac:dyDescent="0.25">
      <c r="A19" s="4" t="s">
        <v>18</v>
      </c>
      <c r="B19" s="22">
        <f>+SUM(B10:B17)</f>
        <v>438652</v>
      </c>
      <c r="C19" s="23">
        <f t="shared" ref="C19:F19" si="1">+SUM(C10:C17)</f>
        <v>440635</v>
      </c>
      <c r="D19" s="23">
        <f t="shared" si="1"/>
        <v>442656</v>
      </c>
      <c r="E19" s="23">
        <f t="shared" si="1"/>
        <v>444849</v>
      </c>
      <c r="F19" s="23">
        <f t="shared" si="1"/>
        <v>446357</v>
      </c>
      <c r="G19" s="23"/>
      <c r="H19" s="23"/>
      <c r="I19" s="23"/>
      <c r="J19" s="23"/>
      <c r="K19" s="23"/>
      <c r="L19" s="23"/>
      <c r="M19" s="23"/>
      <c r="N19" s="24"/>
      <c r="Q19" s="4" t="s">
        <v>18</v>
      </c>
      <c r="R19" s="22">
        <f t="shared" ref="R19:V19" si="2">+SUM(R10:R17)</f>
        <v>438652</v>
      </c>
      <c r="S19" s="23">
        <f t="shared" si="2"/>
        <v>440635</v>
      </c>
      <c r="T19" s="23">
        <f t="shared" si="2"/>
        <v>442656</v>
      </c>
      <c r="U19" s="23">
        <f t="shared" si="2"/>
        <v>444849</v>
      </c>
      <c r="V19" s="23">
        <f t="shared" si="2"/>
        <v>446357</v>
      </c>
      <c r="W19" s="23"/>
      <c r="X19" s="23"/>
      <c r="Y19" s="23"/>
      <c r="Z19" s="23"/>
      <c r="AA19" s="23"/>
      <c r="AB19" s="23"/>
      <c r="AC19" s="23"/>
      <c r="AD19" s="24"/>
    </row>
    <row r="20" spans="1:30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30" x14ac:dyDescent="0.25">
      <c r="A21" s="1" t="s">
        <v>27</v>
      </c>
      <c r="Q21" s="1" t="s">
        <v>27</v>
      </c>
    </row>
    <row r="22" spans="1:30" x14ac:dyDescent="0.25">
      <c r="A22" s="1"/>
      <c r="Q22" s="1"/>
    </row>
    <row r="23" spans="1:30" x14ac:dyDescent="0.25">
      <c r="A23" s="26" t="s">
        <v>5</v>
      </c>
      <c r="B23" s="4" t="s">
        <v>6</v>
      </c>
      <c r="C23" s="5" t="s">
        <v>7</v>
      </c>
      <c r="D23" s="5" t="s">
        <v>8</v>
      </c>
      <c r="E23" s="5" t="s">
        <v>9</v>
      </c>
      <c r="F23" s="5" t="s">
        <v>10</v>
      </c>
      <c r="G23" s="5" t="s">
        <v>11</v>
      </c>
      <c r="H23" s="5" t="s">
        <v>12</v>
      </c>
      <c r="I23" s="5" t="s">
        <v>13</v>
      </c>
      <c r="J23" s="5" t="s">
        <v>14</v>
      </c>
      <c r="K23" s="5" t="s">
        <v>15</v>
      </c>
      <c r="L23" s="5" t="s">
        <v>16</v>
      </c>
      <c r="M23" s="6" t="s">
        <v>17</v>
      </c>
      <c r="N23" s="27" t="s">
        <v>18</v>
      </c>
      <c r="Q23" s="26" t="s">
        <v>5</v>
      </c>
      <c r="R23" s="4" t="s">
        <v>28</v>
      </c>
      <c r="S23" s="5" t="s">
        <v>29</v>
      </c>
      <c r="T23" s="5" t="s">
        <v>30</v>
      </c>
      <c r="U23" s="5" t="s">
        <v>31</v>
      </c>
      <c r="V23" s="5" t="s">
        <v>32</v>
      </c>
      <c r="W23" s="5" t="s">
        <v>33</v>
      </c>
      <c r="X23" s="5" t="s">
        <v>34</v>
      </c>
      <c r="Y23" s="5" t="s">
        <v>35</v>
      </c>
      <c r="Z23" s="5" t="s">
        <v>36</v>
      </c>
      <c r="AA23" s="5" t="s">
        <v>37</v>
      </c>
      <c r="AB23" s="5" t="s">
        <v>38</v>
      </c>
      <c r="AC23" s="6" t="s">
        <v>39</v>
      </c>
      <c r="AD23" s="27" t="s">
        <v>18</v>
      </c>
    </row>
    <row r="24" spans="1:30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Q24" s="31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0"/>
    </row>
    <row r="25" spans="1:30" x14ac:dyDescent="0.25">
      <c r="A25" s="33" t="s">
        <v>19</v>
      </c>
      <c r="B25" s="34">
        <f>+[1]BDD!AY158</f>
        <v>36876.432900002139</v>
      </c>
      <c r="C25" s="34">
        <f>+[1]BDD!AZ158</f>
        <v>32542.307200003936</v>
      </c>
      <c r="D25" s="34">
        <f>+[1]BDD!BA158</f>
        <v>36913.528100003241</v>
      </c>
      <c r="E25" s="34">
        <f>+[1]BDD!BB158</f>
        <v>35911.343100000624</v>
      </c>
      <c r="F25" s="34">
        <f>+[1]BDD!BC158</f>
        <v>37182.571699999637</v>
      </c>
      <c r="G25" s="34"/>
      <c r="H25" s="34"/>
      <c r="I25" s="34"/>
      <c r="J25" s="34"/>
      <c r="K25" s="34"/>
      <c r="L25" s="34"/>
      <c r="M25" s="34"/>
      <c r="N25" s="35">
        <f>+SUM(B25:M25)</f>
        <v>179426.18300000957</v>
      </c>
      <c r="Q25" s="36" t="s">
        <v>19</v>
      </c>
      <c r="R25" s="37">
        <f t="shared" ref="R25:V32" si="3">+B25</f>
        <v>36876.432900002139</v>
      </c>
      <c r="S25" s="34">
        <f t="shared" si="3"/>
        <v>32542.307200003936</v>
      </c>
      <c r="T25" s="34">
        <f t="shared" si="3"/>
        <v>36913.528100003241</v>
      </c>
      <c r="U25" s="34">
        <f t="shared" si="3"/>
        <v>35911.343100000624</v>
      </c>
      <c r="V25" s="34">
        <f t="shared" si="3"/>
        <v>37182.571699999637</v>
      </c>
      <c r="W25" s="34"/>
      <c r="X25" s="34"/>
      <c r="Y25" s="34"/>
      <c r="Z25" s="34"/>
      <c r="AA25" s="34"/>
      <c r="AB25" s="34"/>
      <c r="AC25" s="34"/>
      <c r="AD25" s="35">
        <f>+SUM(R25:AC25)</f>
        <v>179426.18300000957</v>
      </c>
    </row>
    <row r="26" spans="1:30" x14ac:dyDescent="0.25">
      <c r="A26" s="33" t="s">
        <v>20</v>
      </c>
      <c r="B26" s="34">
        <f>+[1]BDD!AY159</f>
        <v>13520.771170000055</v>
      </c>
      <c r="C26" s="34">
        <f>+[1]BDD!AZ159</f>
        <v>12303.14940000002</v>
      </c>
      <c r="D26" s="34">
        <f>+[1]BDD!BA159</f>
        <v>14234.252024000021</v>
      </c>
      <c r="E26" s="34">
        <f>+[1]BDD!BB159</f>
        <v>14072.796670000087</v>
      </c>
      <c r="F26" s="34">
        <f>+[1]BDD!BC159</f>
        <v>14545.476460000047</v>
      </c>
      <c r="G26" s="34"/>
      <c r="H26" s="34"/>
      <c r="I26" s="34"/>
      <c r="J26" s="34"/>
      <c r="K26" s="34"/>
      <c r="L26" s="34"/>
      <c r="M26" s="34"/>
      <c r="N26" s="35">
        <f t="shared" ref="N26:N32" si="4">+SUM(B26:M26)</f>
        <v>68676.445724000238</v>
      </c>
      <c r="Q26" s="36" t="s">
        <v>20</v>
      </c>
      <c r="R26" s="37">
        <f t="shared" si="3"/>
        <v>13520.771170000055</v>
      </c>
      <c r="S26" s="34">
        <f t="shared" si="3"/>
        <v>12303.14940000002</v>
      </c>
      <c r="T26" s="34">
        <f t="shared" si="3"/>
        <v>14234.252024000021</v>
      </c>
      <c r="U26" s="34">
        <f t="shared" si="3"/>
        <v>14072.796670000087</v>
      </c>
      <c r="V26" s="34">
        <f t="shared" si="3"/>
        <v>14545.476460000047</v>
      </c>
      <c r="W26" s="34"/>
      <c r="X26" s="34"/>
      <c r="Y26" s="34"/>
      <c r="Z26" s="34"/>
      <c r="AA26" s="34"/>
      <c r="AB26" s="34"/>
      <c r="AC26" s="34"/>
      <c r="AD26" s="35">
        <f t="shared" ref="AD26:AD32" si="5">+SUM(R26:AC26)</f>
        <v>68676.445724000238</v>
      </c>
    </row>
    <row r="27" spans="1:30" x14ac:dyDescent="0.25">
      <c r="A27" s="33" t="s">
        <v>21</v>
      </c>
      <c r="B27" s="34">
        <f>+[1]BDD!AY160</f>
        <v>21699.684110999999</v>
      </c>
      <c r="C27" s="34">
        <f>+[1]BDD!AZ160</f>
        <v>20124.562051000001</v>
      </c>
      <c r="D27" s="34">
        <f>+[1]BDD!BA160</f>
        <v>23692.322318999999</v>
      </c>
      <c r="E27" s="34">
        <f>+[1]BDD!BB160</f>
        <v>22507.464341000021</v>
      </c>
      <c r="F27" s="34">
        <f>+[1]BDD!BC160</f>
        <v>22138.909379000001</v>
      </c>
      <c r="G27" s="34"/>
      <c r="H27" s="34"/>
      <c r="I27" s="34"/>
      <c r="J27" s="34"/>
      <c r="K27" s="34"/>
      <c r="L27" s="34"/>
      <c r="M27" s="34"/>
      <c r="N27" s="35">
        <f t="shared" si="4"/>
        <v>110162.94220100001</v>
      </c>
      <c r="Q27" s="36" t="s">
        <v>21</v>
      </c>
      <c r="R27" s="37">
        <f t="shared" si="3"/>
        <v>21699.684110999999</v>
      </c>
      <c r="S27" s="34">
        <f t="shared" si="3"/>
        <v>20124.562051000001</v>
      </c>
      <c r="T27" s="34">
        <f t="shared" si="3"/>
        <v>23692.322318999999</v>
      </c>
      <c r="U27" s="34">
        <f t="shared" si="3"/>
        <v>22507.464341000021</v>
      </c>
      <c r="V27" s="34">
        <f t="shared" si="3"/>
        <v>22138.909379000001</v>
      </c>
      <c r="W27" s="34"/>
      <c r="X27" s="34"/>
      <c r="Y27" s="34"/>
      <c r="Z27" s="34"/>
      <c r="AA27" s="34"/>
      <c r="AB27" s="34"/>
      <c r="AC27" s="34"/>
      <c r="AD27" s="35">
        <f t="shared" si="5"/>
        <v>110162.94220100001</v>
      </c>
    </row>
    <row r="28" spans="1:30" x14ac:dyDescent="0.25">
      <c r="A28" s="33" t="s">
        <v>22</v>
      </c>
      <c r="B28" s="34">
        <f>+[1]BDD!AY161</f>
        <v>6177.1150000000016</v>
      </c>
      <c r="C28" s="34">
        <f>+[1]BDD!AZ161</f>
        <v>5774.3929999999982</v>
      </c>
      <c r="D28" s="34">
        <f>+[1]BDD!BA161</f>
        <v>6621.2230000000018</v>
      </c>
      <c r="E28" s="34">
        <f>+[1]BDD!BB161</f>
        <v>6213.9350000000013</v>
      </c>
      <c r="F28" s="34">
        <f>+[1]BDD!BC161</f>
        <v>6776.6960000000026</v>
      </c>
      <c r="G28" s="34"/>
      <c r="H28" s="34"/>
      <c r="I28" s="34"/>
      <c r="J28" s="34"/>
      <c r="K28" s="34"/>
      <c r="L28" s="34"/>
      <c r="M28" s="34"/>
      <c r="N28" s="35">
        <f t="shared" si="4"/>
        <v>31563.362000000005</v>
      </c>
      <c r="Q28" s="36" t="s">
        <v>22</v>
      </c>
      <c r="R28" s="37">
        <f t="shared" si="3"/>
        <v>6177.1150000000016</v>
      </c>
      <c r="S28" s="34">
        <f t="shared" si="3"/>
        <v>5774.3929999999982</v>
      </c>
      <c r="T28" s="34">
        <f t="shared" si="3"/>
        <v>6621.2230000000018</v>
      </c>
      <c r="U28" s="34">
        <f t="shared" si="3"/>
        <v>6213.9350000000013</v>
      </c>
      <c r="V28" s="34">
        <f t="shared" si="3"/>
        <v>6776.6960000000026</v>
      </c>
      <c r="W28" s="34"/>
      <c r="X28" s="34"/>
      <c r="Y28" s="34"/>
      <c r="Z28" s="34"/>
      <c r="AA28" s="34"/>
      <c r="AB28" s="34"/>
      <c r="AC28" s="34"/>
      <c r="AD28" s="35">
        <f t="shared" si="5"/>
        <v>31563.362000000005</v>
      </c>
    </row>
    <row r="29" spans="1:30" x14ac:dyDescent="0.25">
      <c r="A29" s="33" t="s">
        <v>23</v>
      </c>
      <c r="B29" s="34">
        <f>+[1]BDD!AY162</f>
        <v>220.55800000000005</v>
      </c>
      <c r="C29" s="34">
        <f>+[1]BDD!AZ162</f>
        <v>190.30799999999999</v>
      </c>
      <c r="D29" s="34">
        <f>+[1]BDD!BA162</f>
        <v>236.959</v>
      </c>
      <c r="E29" s="34">
        <f>+[1]BDD!BB162</f>
        <v>232.09699999999998</v>
      </c>
      <c r="F29" s="34">
        <f>+[1]BDD!BC162</f>
        <v>241.40799999999996</v>
      </c>
      <c r="G29" s="34"/>
      <c r="H29" s="34"/>
      <c r="I29" s="34"/>
      <c r="J29" s="34"/>
      <c r="K29" s="34"/>
      <c r="L29" s="34"/>
      <c r="M29" s="34"/>
      <c r="N29" s="35">
        <f t="shared" si="4"/>
        <v>1121.33</v>
      </c>
      <c r="Q29" s="36" t="str">
        <f>+A29</f>
        <v>Fuera de Punta</v>
      </c>
      <c r="R29" s="37">
        <f t="shared" si="3"/>
        <v>220.55800000000005</v>
      </c>
      <c r="S29" s="34">
        <f t="shared" si="3"/>
        <v>190.30799999999999</v>
      </c>
      <c r="T29" s="34">
        <f t="shared" si="3"/>
        <v>236.959</v>
      </c>
      <c r="U29" s="34">
        <f t="shared" si="3"/>
        <v>232.09699999999998</v>
      </c>
      <c r="V29" s="34">
        <f t="shared" si="3"/>
        <v>241.40799999999996</v>
      </c>
      <c r="W29" s="34"/>
      <c r="X29" s="34"/>
      <c r="Y29" s="34"/>
      <c r="Z29" s="34"/>
      <c r="AA29" s="34"/>
      <c r="AB29" s="34"/>
      <c r="AC29" s="34"/>
      <c r="AD29" s="35">
        <f t="shared" si="5"/>
        <v>1121.33</v>
      </c>
    </row>
    <row r="30" spans="1:30" x14ac:dyDescent="0.25">
      <c r="A30" s="33" t="s">
        <v>24</v>
      </c>
      <c r="B30" s="34">
        <f>+[1]BDD!AY163</f>
        <v>396.08800000000008</v>
      </c>
      <c r="C30" s="34">
        <f>+[1]BDD!AZ163</f>
        <v>530.96699999999964</v>
      </c>
      <c r="D30" s="34">
        <f>+[1]BDD!BA163</f>
        <v>1073.4643000000001</v>
      </c>
      <c r="E30" s="34">
        <f>+[1]BDD!BB163</f>
        <v>1588.1882999999998</v>
      </c>
      <c r="F30" s="34">
        <f>+[1]BDD!BC163</f>
        <v>1497.9663000000005</v>
      </c>
      <c r="G30" s="34"/>
      <c r="H30" s="34"/>
      <c r="I30" s="34"/>
      <c r="J30" s="34"/>
      <c r="K30" s="34"/>
      <c r="L30" s="34"/>
      <c r="M30" s="34"/>
      <c r="N30" s="35">
        <f t="shared" si="4"/>
        <v>5086.6738999999998</v>
      </c>
      <c r="Q30" s="36" t="str">
        <f>+A30</f>
        <v>Agro AR</v>
      </c>
      <c r="R30" s="37">
        <f t="shared" si="3"/>
        <v>396.08800000000008</v>
      </c>
      <c r="S30" s="34">
        <f t="shared" si="3"/>
        <v>530.96699999999964</v>
      </c>
      <c r="T30" s="34">
        <f>+D30</f>
        <v>1073.4643000000001</v>
      </c>
      <c r="U30" s="34">
        <f t="shared" si="3"/>
        <v>1588.1882999999998</v>
      </c>
      <c r="V30" s="34">
        <f t="shared" si="3"/>
        <v>1497.9663000000005</v>
      </c>
      <c r="W30" s="34"/>
      <c r="X30" s="34"/>
      <c r="Y30" s="34"/>
      <c r="Z30" s="34"/>
      <c r="AA30" s="34"/>
      <c r="AB30" s="34"/>
      <c r="AC30" s="34"/>
      <c r="AD30" s="35">
        <f t="shared" si="5"/>
        <v>5086.6738999999998</v>
      </c>
    </row>
    <row r="31" spans="1:30" x14ac:dyDescent="0.25">
      <c r="A31" s="33" t="s">
        <v>25</v>
      </c>
      <c r="B31" s="34">
        <f>+[1]BDD!AY164</f>
        <v>1874.5390000000007</v>
      </c>
      <c r="C31" s="34">
        <f>+[1]BDD!AZ164</f>
        <v>1592.2266000000002</v>
      </c>
      <c r="D31" s="34">
        <f>+[1]BDD!BA164</f>
        <v>1763.88672</v>
      </c>
      <c r="E31" s="34">
        <f>+[1]BDD!BB164</f>
        <v>1923.0768799999996</v>
      </c>
      <c r="F31" s="34">
        <f>+[1]BDD!BC164</f>
        <v>1923.8044400000003</v>
      </c>
      <c r="G31" s="34"/>
      <c r="H31" s="34"/>
      <c r="I31" s="34"/>
      <c r="J31" s="34"/>
      <c r="K31" s="34"/>
      <c r="L31" s="34"/>
      <c r="M31" s="34"/>
      <c r="N31" s="35">
        <f t="shared" si="4"/>
        <v>9077.5336400000015</v>
      </c>
      <c r="Q31" s="36" t="str">
        <f>+A31</f>
        <v>Agua Potable</v>
      </c>
      <c r="R31" s="37">
        <f t="shared" si="3"/>
        <v>1874.5390000000007</v>
      </c>
      <c r="S31" s="34">
        <f t="shared" si="3"/>
        <v>1592.2266000000002</v>
      </c>
      <c r="T31" s="34">
        <f>+D31</f>
        <v>1763.88672</v>
      </c>
      <c r="U31" s="34">
        <f t="shared" si="3"/>
        <v>1923.0768799999996</v>
      </c>
      <c r="V31" s="34">
        <f t="shared" si="3"/>
        <v>1923.8044400000003</v>
      </c>
      <c r="W31" s="34"/>
      <c r="X31" s="34"/>
      <c r="Y31" s="34"/>
      <c r="Z31" s="34"/>
      <c r="AA31" s="34"/>
      <c r="AB31" s="34"/>
      <c r="AC31" s="34"/>
      <c r="AD31" s="35">
        <f t="shared" si="5"/>
        <v>9077.5336400000015</v>
      </c>
    </row>
    <row r="32" spans="1:30" x14ac:dyDescent="0.25">
      <c r="A32" s="33" t="s">
        <v>26</v>
      </c>
      <c r="B32" s="34">
        <f>+[1]BDD!AY165</f>
        <v>962.75800000000004</v>
      </c>
      <c r="C32" s="34">
        <f>+[1]BDD!AZ165</f>
        <v>914.92899999999997</v>
      </c>
      <c r="D32" s="34">
        <f>+[1]BDD!BA165</f>
        <v>1141.9279999999999</v>
      </c>
      <c r="E32" s="34">
        <f>+[1]BDD!BB165</f>
        <v>1033.0510000000002</v>
      </c>
      <c r="F32" s="34">
        <f>+[1]BDD!BC165</f>
        <v>1152.5049999999999</v>
      </c>
      <c r="G32" s="34"/>
      <c r="H32" s="34"/>
      <c r="I32" s="34"/>
      <c r="J32" s="34"/>
      <c r="K32" s="34"/>
      <c r="L32" s="34"/>
      <c r="M32" s="34"/>
      <c r="N32" s="35">
        <f t="shared" si="4"/>
        <v>5205.1710000000003</v>
      </c>
      <c r="Q32" s="36" t="str">
        <f>+A32</f>
        <v>Reventa</v>
      </c>
      <c r="R32" s="37">
        <f t="shared" si="3"/>
        <v>962.75800000000004</v>
      </c>
      <c r="S32" s="34">
        <f>+C32</f>
        <v>914.92899999999997</v>
      </c>
      <c r="T32" s="34">
        <f>+D32</f>
        <v>1141.9279999999999</v>
      </c>
      <c r="U32" s="34">
        <f t="shared" si="3"/>
        <v>1033.0510000000002</v>
      </c>
      <c r="V32" s="34">
        <f t="shared" si="3"/>
        <v>1152.5049999999999</v>
      </c>
      <c r="W32" s="34"/>
      <c r="X32" s="34"/>
      <c r="Y32" s="34"/>
      <c r="Z32" s="34"/>
      <c r="AA32" s="34"/>
      <c r="AB32" s="34"/>
      <c r="AC32" s="34"/>
      <c r="AD32" s="35">
        <f t="shared" si="5"/>
        <v>5205.1710000000003</v>
      </c>
    </row>
    <row r="33" spans="1:30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5"/>
      <c r="Q33" s="37"/>
      <c r="R33" s="4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5"/>
    </row>
    <row r="34" spans="1:30" x14ac:dyDescent="0.25">
      <c r="A34" s="26" t="s">
        <v>18</v>
      </c>
      <c r="B34" s="41">
        <f>+SUM(B25:B32)</f>
        <v>81727.946181002204</v>
      </c>
      <c r="C34" s="42">
        <f t="shared" ref="C34:F34" si="6">+SUM(C25:C32)</f>
        <v>73972.842251003967</v>
      </c>
      <c r="D34" s="42">
        <f t="shared" si="6"/>
        <v>85677.563463003273</v>
      </c>
      <c r="E34" s="42">
        <f t="shared" si="6"/>
        <v>83481.952291000707</v>
      </c>
      <c r="F34" s="42">
        <f t="shared" si="6"/>
        <v>85459.337278999694</v>
      </c>
      <c r="G34" s="42"/>
      <c r="H34" s="42"/>
      <c r="I34" s="42"/>
      <c r="J34" s="42"/>
      <c r="K34" s="42"/>
      <c r="L34" s="42"/>
      <c r="M34" s="42"/>
      <c r="N34" s="43">
        <f>+SUM(B34:M34)</f>
        <v>410319.64146500983</v>
      </c>
      <c r="Q34" s="26" t="s">
        <v>18</v>
      </c>
      <c r="R34" s="41">
        <f t="shared" ref="R34:V34" si="7">+SUM(R25:R32)</f>
        <v>81727.946181002204</v>
      </c>
      <c r="S34" s="42">
        <f t="shared" si="7"/>
        <v>73972.842251003967</v>
      </c>
      <c r="T34" s="42">
        <f>+SUM(T25:T32)</f>
        <v>85677.563463003273</v>
      </c>
      <c r="U34" s="42">
        <f t="shared" si="7"/>
        <v>83481.952291000707</v>
      </c>
      <c r="V34" s="42">
        <f t="shared" si="7"/>
        <v>85459.337278999694</v>
      </c>
      <c r="W34" s="42"/>
      <c r="X34" s="42"/>
      <c r="Y34" s="42"/>
      <c r="Z34" s="42"/>
      <c r="AA34" s="42"/>
      <c r="AB34" s="42"/>
      <c r="AC34" s="42"/>
      <c r="AD34" s="43">
        <f>+SUM(R34:AC34)</f>
        <v>410319.64146500983</v>
      </c>
    </row>
    <row r="35" spans="1:30" x14ac:dyDescent="0.25">
      <c r="A35" s="44"/>
      <c r="B35" s="45"/>
      <c r="C35" s="4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Q35" s="44"/>
      <c r="R35" s="45"/>
      <c r="S35" s="45"/>
      <c r="T35" s="45"/>
      <c r="U35" s="45"/>
      <c r="V35" s="45"/>
      <c r="W35" s="45"/>
      <c r="X35" s="45"/>
      <c r="Y35" s="45"/>
      <c r="Z35" s="45"/>
      <c r="AA35" s="47"/>
      <c r="AB35" s="47"/>
      <c r="AC35" s="45"/>
      <c r="AD35" s="45"/>
    </row>
    <row r="36" spans="1:30" x14ac:dyDescent="0.25">
      <c r="A36" s="1" t="s">
        <v>40</v>
      </c>
      <c r="C36" s="48"/>
      <c r="Q36" s="1" t="s">
        <v>40</v>
      </c>
      <c r="S36" s="48"/>
    </row>
    <row r="37" spans="1:30" x14ac:dyDescent="0.25">
      <c r="A37" s="1"/>
      <c r="C37" s="48"/>
      <c r="Q37" s="1"/>
      <c r="S37" s="48"/>
    </row>
    <row r="38" spans="1:30" x14ac:dyDescent="0.25">
      <c r="A38" s="26" t="s">
        <v>5</v>
      </c>
      <c r="B38" s="4" t="s">
        <v>6</v>
      </c>
      <c r="C38" s="5" t="s">
        <v>7</v>
      </c>
      <c r="D38" s="5" t="s">
        <v>8</v>
      </c>
      <c r="E38" s="5" t="s">
        <v>9</v>
      </c>
      <c r="F38" s="5" t="s">
        <v>10</v>
      </c>
      <c r="G38" s="5" t="s">
        <v>11</v>
      </c>
      <c r="H38" s="5" t="s">
        <v>12</v>
      </c>
      <c r="I38" s="5" t="s">
        <v>13</v>
      </c>
      <c r="J38" s="5" t="s">
        <v>14</v>
      </c>
      <c r="K38" s="5" t="s">
        <v>15</v>
      </c>
      <c r="L38" s="5" t="s">
        <v>16</v>
      </c>
      <c r="M38" s="6" t="s">
        <v>17</v>
      </c>
      <c r="N38" s="27" t="s">
        <v>18</v>
      </c>
      <c r="Q38" s="26"/>
      <c r="R38" s="4" t="s">
        <v>28</v>
      </c>
      <c r="S38" s="5" t="s">
        <v>29</v>
      </c>
      <c r="T38" s="5" t="s">
        <v>30</v>
      </c>
      <c r="U38" s="5" t="s">
        <v>31</v>
      </c>
      <c r="V38" s="5" t="s">
        <v>32</v>
      </c>
      <c r="W38" s="5" t="s">
        <v>33</v>
      </c>
      <c r="X38" s="5" t="s">
        <v>34</v>
      </c>
      <c r="Y38" s="5" t="s">
        <v>35</v>
      </c>
      <c r="Z38" s="5" t="s">
        <v>36</v>
      </c>
      <c r="AA38" s="5" t="s">
        <v>37</v>
      </c>
      <c r="AB38" s="5" t="s">
        <v>38</v>
      </c>
      <c r="AC38" s="6" t="s">
        <v>39</v>
      </c>
      <c r="AD38" s="27" t="s">
        <v>18</v>
      </c>
    </row>
    <row r="39" spans="1:30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Q39" s="31"/>
      <c r="R39" s="3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</row>
    <row r="40" spans="1:30" x14ac:dyDescent="0.25">
      <c r="A40" s="33" t="s">
        <v>19</v>
      </c>
      <c r="B40" s="34">
        <f>[1]BDD!AY167/1000/0.87</f>
        <v>27349.197563212147</v>
      </c>
      <c r="C40" s="34">
        <f>[1]BDD!AZ167/1000/0.87</f>
        <v>24162.143862061137</v>
      </c>
      <c r="D40" s="34">
        <f>[1]BDD!BA167/1000/0.87</f>
        <v>27354.726471258982</v>
      </c>
      <c r="E40" s="34">
        <f>[1]BDD!BB167/1000/0.87</f>
        <v>26994.828873562106</v>
      </c>
      <c r="F40" s="34">
        <f>[1]BDD!BC167/1000/0.87</f>
        <v>27814.34396553256</v>
      </c>
      <c r="G40" s="34"/>
      <c r="H40" s="34"/>
      <c r="I40" s="34"/>
      <c r="J40" s="34"/>
      <c r="K40" s="34"/>
      <c r="L40" s="34"/>
      <c r="M40" s="34"/>
      <c r="N40" s="35">
        <f>+SUM(B40:M40)</f>
        <v>133675.24073562693</v>
      </c>
      <c r="Q40" s="36" t="s">
        <v>19</v>
      </c>
      <c r="R40" s="37">
        <f t="shared" ref="R40:V47" si="8">+B40*0.87</f>
        <v>23793.801879994568</v>
      </c>
      <c r="S40" s="34">
        <f t="shared" si="8"/>
        <v>21021.065159993188</v>
      </c>
      <c r="T40" s="34">
        <f t="shared" si="8"/>
        <v>23798.612029995315</v>
      </c>
      <c r="U40" s="34">
        <f t="shared" si="8"/>
        <v>23485.501119999033</v>
      </c>
      <c r="V40" s="34">
        <f t="shared" si="8"/>
        <v>24198.479250013326</v>
      </c>
      <c r="W40" s="34"/>
      <c r="X40" s="34"/>
      <c r="Y40" s="34"/>
      <c r="Z40" s="34"/>
      <c r="AA40" s="34"/>
      <c r="AB40" s="34"/>
      <c r="AC40" s="34"/>
      <c r="AD40" s="35">
        <f t="shared" ref="AD40:AD47" si="9">+SUM(R40:AC40)</f>
        <v>116297.45943999544</v>
      </c>
    </row>
    <row r="41" spans="1:30" x14ac:dyDescent="0.25">
      <c r="A41" s="33" t="s">
        <v>20</v>
      </c>
      <c r="B41" s="34">
        <f>[1]BDD!AY168/1000/0.87</f>
        <v>14055.414126436057</v>
      </c>
      <c r="C41" s="34">
        <f>[1]BDD!AZ168/1000/0.87</f>
        <v>12933.093896551429</v>
      </c>
      <c r="D41" s="34">
        <f>[1]BDD!BA168/1000/0.87</f>
        <v>14730.290045976944</v>
      </c>
      <c r="E41" s="34">
        <f>[1]BDD!BB168/1000/0.87</f>
        <v>14677.350954023483</v>
      </c>
      <c r="F41" s="34">
        <f>[1]BDD!BC168/1000/0.87</f>
        <v>15261.11044827594</v>
      </c>
      <c r="G41" s="34"/>
      <c r="H41" s="34"/>
      <c r="I41" s="34"/>
      <c r="J41" s="34"/>
      <c r="K41" s="34"/>
      <c r="L41" s="34"/>
      <c r="M41" s="34"/>
      <c r="N41" s="35">
        <f t="shared" ref="N41:N47" si="10">+SUM(B41:M41)</f>
        <v>71657.259471263853</v>
      </c>
      <c r="Q41" s="36" t="s">
        <v>20</v>
      </c>
      <c r="R41" s="37">
        <f t="shared" si="8"/>
        <v>12228.21028999937</v>
      </c>
      <c r="S41" s="34">
        <f t="shared" si="8"/>
        <v>11251.791689999744</v>
      </c>
      <c r="T41" s="34">
        <f t="shared" si="8"/>
        <v>12815.352339999941</v>
      </c>
      <c r="U41" s="34">
        <f t="shared" si="8"/>
        <v>12769.29533000043</v>
      </c>
      <c r="V41" s="34">
        <f t="shared" si="8"/>
        <v>13277.166090000068</v>
      </c>
      <c r="W41" s="34"/>
      <c r="X41" s="34"/>
      <c r="Y41" s="34"/>
      <c r="Z41" s="34"/>
      <c r="AA41" s="34"/>
      <c r="AB41" s="34"/>
      <c r="AC41" s="34"/>
      <c r="AD41" s="35">
        <f t="shared" si="9"/>
        <v>62341.815739999554</v>
      </c>
    </row>
    <row r="42" spans="1:30" x14ac:dyDescent="0.25">
      <c r="A42" s="33" t="s">
        <v>21</v>
      </c>
      <c r="B42" s="34">
        <f>[1]BDD!AY169/1000/0.87</f>
        <v>10061.557747126437</v>
      </c>
      <c r="C42" s="34">
        <f>[1]BDD!AZ169/1000/0.87</f>
        <v>9757.2680344827641</v>
      </c>
      <c r="D42" s="34">
        <f>[1]BDD!BA169/1000/0.87</f>
        <v>11079.596942528746</v>
      </c>
      <c r="E42" s="34">
        <f>[1]BDD!BB169/1000/0.87</f>
        <v>10563.06922988505</v>
      </c>
      <c r="F42" s="34">
        <f>[1]BDD!BC169/1000/0.87</f>
        <v>10854.109160919539</v>
      </c>
      <c r="G42" s="34"/>
      <c r="H42" s="34"/>
      <c r="I42" s="34"/>
      <c r="J42" s="34"/>
      <c r="K42" s="34"/>
      <c r="L42" s="34"/>
      <c r="M42" s="34"/>
      <c r="N42" s="35">
        <f t="shared" si="10"/>
        <v>52315.601114942532</v>
      </c>
      <c r="Q42" s="36" t="s">
        <v>21</v>
      </c>
      <c r="R42" s="37">
        <f t="shared" si="8"/>
        <v>8753.5552399999997</v>
      </c>
      <c r="S42" s="34">
        <f t="shared" si="8"/>
        <v>8488.8231900000046</v>
      </c>
      <c r="T42" s="34">
        <f t="shared" si="8"/>
        <v>9639.2493400000094</v>
      </c>
      <c r="U42" s="34">
        <f t="shared" si="8"/>
        <v>9189.8702299999932</v>
      </c>
      <c r="V42" s="34">
        <f t="shared" si="8"/>
        <v>9443.0749699999997</v>
      </c>
      <c r="W42" s="34"/>
      <c r="X42" s="34"/>
      <c r="Y42" s="34"/>
      <c r="Z42" s="34"/>
      <c r="AA42" s="34"/>
      <c r="AB42" s="34"/>
      <c r="AC42" s="34"/>
      <c r="AD42" s="35">
        <f t="shared" si="9"/>
        <v>45514.572970000008</v>
      </c>
    </row>
    <row r="43" spans="1:30" x14ac:dyDescent="0.25">
      <c r="A43" s="33" t="s">
        <v>22</v>
      </c>
      <c r="B43" s="34">
        <f>[1]BDD!AY170/1000/0.87</f>
        <v>4659.3536436781615</v>
      </c>
      <c r="C43" s="34">
        <f>[1]BDD!AZ170/1000/0.87</f>
        <v>4362.7455747126442</v>
      </c>
      <c r="D43" s="34">
        <f>[1]BDD!BA170/1000/0.87</f>
        <v>5017.8948735632212</v>
      </c>
      <c r="E43" s="34">
        <f>[1]BDD!BB170/1000/0.87</f>
        <v>4726.7817816091956</v>
      </c>
      <c r="F43" s="34">
        <f>[1]BDD!BC170/1000/0.87</f>
        <v>5184.4036896551725</v>
      </c>
      <c r="G43" s="34"/>
      <c r="H43" s="34"/>
      <c r="I43" s="34"/>
      <c r="J43" s="34"/>
      <c r="K43" s="34"/>
      <c r="L43" s="34"/>
      <c r="M43" s="34"/>
      <c r="N43" s="35">
        <f t="shared" si="10"/>
        <v>23951.179563218397</v>
      </c>
      <c r="Q43" s="36" t="s">
        <v>22</v>
      </c>
      <c r="R43" s="37">
        <f t="shared" si="8"/>
        <v>4053.6376700000005</v>
      </c>
      <c r="S43" s="34">
        <f t="shared" si="8"/>
        <v>3795.5886500000006</v>
      </c>
      <c r="T43" s="34">
        <f t="shared" si="8"/>
        <v>4365.568540000002</v>
      </c>
      <c r="U43" s="34">
        <f t="shared" si="8"/>
        <v>4112.30015</v>
      </c>
      <c r="V43" s="34">
        <f t="shared" si="8"/>
        <v>4510.4312099999997</v>
      </c>
      <c r="W43" s="34"/>
      <c r="X43" s="34"/>
      <c r="Y43" s="34"/>
      <c r="Z43" s="34"/>
      <c r="AA43" s="34"/>
      <c r="AB43" s="34"/>
      <c r="AC43" s="34"/>
      <c r="AD43" s="35">
        <f t="shared" si="9"/>
        <v>20837.526220000003</v>
      </c>
    </row>
    <row r="44" spans="1:30" x14ac:dyDescent="0.25">
      <c r="A44" s="33" t="s">
        <v>23</v>
      </c>
      <c r="B44" s="34">
        <f>[1]BDD!AY171/1000/0.87</f>
        <v>71.554333333333332</v>
      </c>
      <c r="C44" s="34">
        <f>[1]BDD!AZ171/1000/0.87</f>
        <v>63.17070114942527</v>
      </c>
      <c r="D44" s="34">
        <f>[1]BDD!BA171/1000/0.87</f>
        <v>77.784390804597706</v>
      </c>
      <c r="E44" s="34">
        <f>[1]BDD!BB171/1000/0.87</f>
        <v>76.257701149425273</v>
      </c>
      <c r="F44" s="34">
        <f>[1]BDD!BC171/1000/0.87</f>
        <v>79.564896551724132</v>
      </c>
      <c r="G44" s="34"/>
      <c r="H44" s="34"/>
      <c r="I44" s="34"/>
      <c r="J44" s="34"/>
      <c r="K44" s="34"/>
      <c r="L44" s="34"/>
      <c r="M44" s="34"/>
      <c r="N44" s="35">
        <f t="shared" si="10"/>
        <v>368.33202298850568</v>
      </c>
      <c r="Q44" s="36" t="str">
        <f>+A44</f>
        <v>Fuera de Punta</v>
      </c>
      <c r="R44" s="37">
        <f t="shared" si="8"/>
        <v>62.252269999999996</v>
      </c>
      <c r="S44" s="34">
        <f t="shared" si="8"/>
        <v>54.958509999999983</v>
      </c>
      <c r="T44" s="34">
        <f t="shared" si="8"/>
        <v>67.672420000000002</v>
      </c>
      <c r="U44" s="34">
        <f t="shared" si="8"/>
        <v>66.344199999999987</v>
      </c>
      <c r="V44" s="34">
        <f t="shared" si="8"/>
        <v>69.221459999999993</v>
      </c>
      <c r="W44" s="34"/>
      <c r="X44" s="34"/>
      <c r="Y44" s="34"/>
      <c r="Z44" s="34"/>
      <c r="AA44" s="34"/>
      <c r="AB44" s="34"/>
      <c r="AC44" s="34"/>
      <c r="AD44" s="35">
        <f t="shared" si="9"/>
        <v>320.44885999999997</v>
      </c>
    </row>
    <row r="45" spans="1:30" x14ac:dyDescent="0.25">
      <c r="A45" s="33" t="s">
        <v>24</v>
      </c>
      <c r="B45" s="34">
        <f>[1]BDD!AY172/1000/0.87</f>
        <v>146.69432183908037</v>
      </c>
      <c r="C45" s="34">
        <f>[1]BDD!AZ172/1000/0.87</f>
        <v>183.98536781609201</v>
      </c>
      <c r="D45" s="34">
        <f>[1]BDD!BA172/1000/0.87</f>
        <v>350.93047126436778</v>
      </c>
      <c r="E45" s="34">
        <f>[1]BDD!BB172/1000/0.87</f>
        <v>503.21958620689662</v>
      </c>
      <c r="F45" s="34">
        <f>[1]BDD!BC172/1000/0.87</f>
        <v>479.96493103448285</v>
      </c>
      <c r="G45" s="34"/>
      <c r="H45" s="34"/>
      <c r="I45" s="34"/>
      <c r="J45" s="34"/>
      <c r="K45" s="34"/>
      <c r="L45" s="34"/>
      <c r="M45" s="34"/>
      <c r="N45" s="35">
        <f t="shared" si="10"/>
        <v>1664.7946781609196</v>
      </c>
      <c r="Q45" s="36" t="str">
        <f>+A45</f>
        <v>Agro AR</v>
      </c>
      <c r="R45" s="37">
        <f t="shared" si="8"/>
        <v>127.62405999999993</v>
      </c>
      <c r="S45" s="34">
        <f t="shared" si="8"/>
        <v>160.06727000000004</v>
      </c>
      <c r="T45" s="34">
        <f>+D45*0.87</f>
        <v>305.30950999999999</v>
      </c>
      <c r="U45" s="34">
        <f t="shared" si="8"/>
        <v>437.80104000000006</v>
      </c>
      <c r="V45" s="34">
        <f t="shared" si="8"/>
        <v>417.56949000000009</v>
      </c>
      <c r="W45" s="34"/>
      <c r="X45" s="34"/>
      <c r="Y45" s="34"/>
      <c r="Z45" s="34"/>
      <c r="AA45" s="34"/>
      <c r="AB45" s="34"/>
      <c r="AC45" s="34"/>
      <c r="AD45" s="35">
        <f t="shared" si="9"/>
        <v>1448.3713700000001</v>
      </c>
    </row>
    <row r="46" spans="1:30" x14ac:dyDescent="0.25">
      <c r="A46" s="33" t="s">
        <v>25</v>
      </c>
      <c r="B46" s="34">
        <f>[1]BDD!AY173/1000/0.87</f>
        <v>1007.5676091954027</v>
      </c>
      <c r="C46" s="34">
        <f>[1]BDD!AZ173/1000/0.87</f>
        <v>899.28102298850592</v>
      </c>
      <c r="D46" s="34">
        <f>[1]BDD!BA173/1000/0.87</f>
        <v>996.81649425287333</v>
      </c>
      <c r="E46" s="34">
        <f>[1]BDD!BB173/1000/0.87</f>
        <v>1058.1181609195401</v>
      </c>
      <c r="F46" s="34">
        <f>[1]BDD!BC173/1000/0.87</f>
        <v>1085.6888965517242</v>
      </c>
      <c r="G46" s="34"/>
      <c r="H46" s="34"/>
      <c r="I46" s="34"/>
      <c r="J46" s="34"/>
      <c r="K46" s="34"/>
      <c r="L46" s="34"/>
      <c r="M46" s="34"/>
      <c r="N46" s="35">
        <f t="shared" si="10"/>
        <v>5047.4721839080466</v>
      </c>
      <c r="Q46" s="36" t="str">
        <f>+A46</f>
        <v>Agua Potable</v>
      </c>
      <c r="R46" s="37">
        <f t="shared" si="8"/>
        <v>876.5838200000004</v>
      </c>
      <c r="S46" s="34">
        <f t="shared" si="8"/>
        <v>782.37449000000015</v>
      </c>
      <c r="T46" s="34">
        <f>+D46*0.87</f>
        <v>867.23034999999982</v>
      </c>
      <c r="U46" s="34">
        <f t="shared" si="8"/>
        <v>920.56279999999981</v>
      </c>
      <c r="V46" s="34">
        <f t="shared" si="8"/>
        <v>944.54934000000003</v>
      </c>
      <c r="W46" s="34"/>
      <c r="X46" s="34"/>
      <c r="Y46" s="34"/>
      <c r="Z46" s="34"/>
      <c r="AA46" s="34"/>
      <c r="AB46" s="34"/>
      <c r="AC46" s="34"/>
      <c r="AD46" s="35">
        <f t="shared" si="9"/>
        <v>4391.3008</v>
      </c>
    </row>
    <row r="47" spans="1:30" x14ac:dyDescent="0.25">
      <c r="A47" s="33" t="s">
        <v>26</v>
      </c>
      <c r="B47" s="34">
        <f>[1]BDD!AY174/1000/0.87</f>
        <v>339.09050574712643</v>
      </c>
      <c r="C47" s="34">
        <f>[1]BDD!AZ174/1000/0.87</f>
        <v>331.28135632183904</v>
      </c>
      <c r="D47" s="34">
        <f>[1]BDD!BA174/1000/0.87</f>
        <v>373.83054022988506</v>
      </c>
      <c r="E47" s="34">
        <f>[1]BDD!BB174/1000/0.87</f>
        <v>355.40648275862071</v>
      </c>
      <c r="F47" s="34">
        <f>[1]BDD!BC174/1000/0.87</f>
        <v>379.79390804597705</v>
      </c>
      <c r="G47" s="34"/>
      <c r="H47" s="34"/>
      <c r="I47" s="34"/>
      <c r="J47" s="34"/>
      <c r="K47" s="34"/>
      <c r="L47" s="34"/>
      <c r="M47" s="34"/>
      <c r="N47" s="35">
        <f t="shared" si="10"/>
        <v>1779.4027931034484</v>
      </c>
      <c r="Q47" s="36" t="str">
        <f>+A47</f>
        <v>Reventa</v>
      </c>
      <c r="R47" s="37">
        <f t="shared" si="8"/>
        <v>295.00873999999999</v>
      </c>
      <c r="S47" s="34">
        <f>+C47*0.87</f>
        <v>288.21477999999996</v>
      </c>
      <c r="T47" s="34">
        <f>+D47*0.87</f>
        <v>325.23257000000001</v>
      </c>
      <c r="U47" s="34">
        <f t="shared" si="8"/>
        <v>309.20364000000001</v>
      </c>
      <c r="V47" s="34">
        <f t="shared" si="8"/>
        <v>330.42070000000001</v>
      </c>
      <c r="W47" s="34"/>
      <c r="X47" s="34"/>
      <c r="Y47" s="34"/>
      <c r="Z47" s="34"/>
      <c r="AA47" s="34"/>
      <c r="AB47" s="34"/>
      <c r="AC47" s="34"/>
      <c r="AD47" s="35">
        <f t="shared" si="9"/>
        <v>1548.08043</v>
      </c>
    </row>
    <row r="48" spans="1:30" x14ac:dyDescent="0.2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5"/>
      <c r="Q48" s="37"/>
      <c r="R48" s="4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5"/>
    </row>
    <row r="49" spans="1:32" x14ac:dyDescent="0.25">
      <c r="A49" s="26" t="s">
        <v>18</v>
      </c>
      <c r="B49" s="41">
        <f>+SUM(B40:B47)</f>
        <v>57690.429850567736</v>
      </c>
      <c r="C49" s="42">
        <f t="shared" ref="C49:F49" si="11">+SUM(C40:C47)</f>
        <v>52692.969816083838</v>
      </c>
      <c r="D49" s="42">
        <f t="shared" si="11"/>
        <v>59981.87022987962</v>
      </c>
      <c r="E49" s="42">
        <f t="shared" si="11"/>
        <v>58955.032770114318</v>
      </c>
      <c r="F49" s="42">
        <f t="shared" si="11"/>
        <v>61138.979896567122</v>
      </c>
      <c r="G49" s="42"/>
      <c r="H49" s="42"/>
      <c r="I49" s="42"/>
      <c r="J49" s="42"/>
      <c r="K49" s="42"/>
      <c r="L49" s="42"/>
      <c r="M49" s="42"/>
      <c r="N49" s="43">
        <f>+SUM(B49:M49)</f>
        <v>290459.28256321262</v>
      </c>
      <c r="Q49" s="26" t="s">
        <v>18</v>
      </c>
      <c r="R49" s="41">
        <f t="shared" ref="R49:V49" si="12">+SUM(R40:R47)</f>
        <v>50190.673969993935</v>
      </c>
      <c r="S49" s="42">
        <f t="shared" si="12"/>
        <v>45842.883739992933</v>
      </c>
      <c r="T49" s="41">
        <f t="shared" si="12"/>
        <v>52184.227099995267</v>
      </c>
      <c r="U49" s="42">
        <f t="shared" si="12"/>
        <v>51290.878509999457</v>
      </c>
      <c r="V49" s="41">
        <f t="shared" si="12"/>
        <v>53190.912510013397</v>
      </c>
      <c r="W49" s="42"/>
      <c r="X49" s="42"/>
      <c r="Y49" s="42"/>
      <c r="Z49" s="42"/>
      <c r="AA49" s="42"/>
      <c r="AB49" s="42"/>
      <c r="AC49" s="42"/>
      <c r="AD49" s="43">
        <f>+SUM(R49:AC49)</f>
        <v>252699.57582999498</v>
      </c>
    </row>
    <row r="50" spans="1:32" x14ac:dyDescent="0.25">
      <c r="B50" s="49"/>
      <c r="C50" s="50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Z50" s="51"/>
      <c r="AA50" s="52"/>
      <c r="AB50" s="47"/>
      <c r="AD50" s="53">
        <f>+AD49/0.87</f>
        <v>290459.28256321262</v>
      </c>
      <c r="AE50" s="71"/>
      <c r="AF50" s="72"/>
    </row>
    <row r="51" spans="1:32" x14ac:dyDescent="0.2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9"/>
      <c r="M51" s="68"/>
      <c r="Q51" s="1" t="s">
        <v>41</v>
      </c>
      <c r="AA51" s="52"/>
      <c r="AB51" s="47"/>
    </row>
    <row r="52" spans="1:32" x14ac:dyDescent="0.25">
      <c r="A52" s="1" t="s">
        <v>41</v>
      </c>
      <c r="L52" s="47"/>
      <c r="Q52" s="1"/>
      <c r="AA52" s="52"/>
      <c r="AB52" s="47"/>
    </row>
    <row r="53" spans="1:32" x14ac:dyDescent="0.25">
      <c r="A53" s="26" t="s">
        <v>5</v>
      </c>
      <c r="B53" s="4" t="s">
        <v>6</v>
      </c>
      <c r="C53" s="5" t="s">
        <v>7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16</v>
      </c>
      <c r="M53" s="6" t="s">
        <v>17</v>
      </c>
      <c r="N53" s="27" t="s">
        <v>18</v>
      </c>
      <c r="Q53" s="26"/>
      <c r="R53" s="4" t="s">
        <v>28</v>
      </c>
      <c r="S53" s="5" t="s">
        <v>29</v>
      </c>
      <c r="T53" s="5" t="s">
        <v>30</v>
      </c>
      <c r="U53" s="5" t="s">
        <v>31</v>
      </c>
      <c r="V53" s="5" t="s">
        <v>32</v>
      </c>
      <c r="W53" s="5" t="s">
        <v>33</v>
      </c>
      <c r="X53" s="5" t="s">
        <v>34</v>
      </c>
      <c r="Y53" s="5" t="s">
        <v>35</v>
      </c>
      <c r="Z53" s="5" t="s">
        <v>36</v>
      </c>
      <c r="AA53" s="5" t="s">
        <v>37</v>
      </c>
      <c r="AB53" s="5" t="s">
        <v>38</v>
      </c>
      <c r="AC53" s="6" t="s">
        <v>39</v>
      </c>
      <c r="AD53" s="27" t="s">
        <v>18</v>
      </c>
    </row>
    <row r="54" spans="1:32" x14ac:dyDescent="0.25">
      <c r="A54" s="31"/>
      <c r="B54" s="32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0"/>
      <c r="Q54" s="31"/>
      <c r="R54" s="32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2" x14ac:dyDescent="0.25">
      <c r="A55" s="36" t="s">
        <v>19</v>
      </c>
      <c r="B55" s="37">
        <f>+B40/B$97</f>
        <v>3929.4824085074924</v>
      </c>
      <c r="C55" s="34">
        <f t="shared" ref="C55:F62" si="13">+C40/C$97</f>
        <v>3471.5723939743011</v>
      </c>
      <c r="D55" s="34">
        <f t="shared" si="13"/>
        <v>3930.2767918475552</v>
      </c>
      <c r="E55" s="34">
        <f t="shared" si="13"/>
        <v>3878.5673668911072</v>
      </c>
      <c r="F55" s="34">
        <f t="shared" si="13"/>
        <v>3996.3137881512298</v>
      </c>
      <c r="G55" s="34"/>
      <c r="H55" s="34"/>
      <c r="I55" s="34"/>
      <c r="J55" s="34"/>
      <c r="K55" s="34"/>
      <c r="L55" s="34"/>
      <c r="M55" s="34"/>
      <c r="N55" s="35">
        <f>+SUM(B55:M55)</f>
        <v>19206.212749371687</v>
      </c>
      <c r="Q55" s="36" t="s">
        <v>19</v>
      </c>
      <c r="R55" s="37">
        <f t="shared" ref="R55:V62" si="14">+R40/R$97</f>
        <v>3418.6496954015183</v>
      </c>
      <c r="S55" s="34">
        <f t="shared" si="14"/>
        <v>3020.2679827576421</v>
      </c>
      <c r="T55" s="34">
        <f t="shared" si="14"/>
        <v>3419.3408089073728</v>
      </c>
      <c r="U55" s="34">
        <f t="shared" si="14"/>
        <v>3374.3536091952633</v>
      </c>
      <c r="V55" s="34">
        <f t="shared" si="14"/>
        <v>3476.79299569157</v>
      </c>
      <c r="W55" s="34"/>
      <c r="X55" s="34"/>
      <c r="Y55" s="34"/>
      <c r="Z55" s="34"/>
      <c r="AA55" s="34"/>
      <c r="AB55" s="34"/>
      <c r="AC55" s="34"/>
      <c r="AD55" s="35">
        <f>+SUM(R55:AC55)</f>
        <v>16709.405091953366</v>
      </c>
    </row>
    <row r="56" spans="1:32" x14ac:dyDescent="0.25">
      <c r="A56" s="36" t="s">
        <v>20</v>
      </c>
      <c r="B56" s="37">
        <f t="shared" ref="B56:B62" si="15">+B41/B$97</f>
        <v>2019.4560526488588</v>
      </c>
      <c r="C56" s="34">
        <f t="shared" si="13"/>
        <v>1858.2031460562398</v>
      </c>
      <c r="D56" s="34">
        <f t="shared" si="13"/>
        <v>2116.4209836173773</v>
      </c>
      <c r="E56" s="34">
        <f t="shared" si="13"/>
        <v>2108.8147922447533</v>
      </c>
      <c r="F56" s="34">
        <f t="shared" si="13"/>
        <v>2192.6882827982672</v>
      </c>
      <c r="G56" s="34"/>
      <c r="H56" s="34"/>
      <c r="I56" s="34"/>
      <c r="J56" s="34"/>
      <c r="K56" s="34"/>
      <c r="L56" s="34"/>
      <c r="M56" s="34"/>
      <c r="N56" s="35">
        <f t="shared" ref="N56:N62" si="16">+SUM(B56:M56)</f>
        <v>10295.583257365495</v>
      </c>
      <c r="Q56" s="36" t="s">
        <v>20</v>
      </c>
      <c r="R56" s="37">
        <f t="shared" si="14"/>
        <v>1756.9267658045071</v>
      </c>
      <c r="S56" s="34">
        <f t="shared" si="14"/>
        <v>1616.6367370689286</v>
      </c>
      <c r="T56" s="34">
        <f t="shared" si="14"/>
        <v>1841.286255747118</v>
      </c>
      <c r="U56" s="34">
        <f t="shared" si="14"/>
        <v>1834.6688692529353</v>
      </c>
      <c r="V56" s="34">
        <f t="shared" si="14"/>
        <v>1907.6388060344925</v>
      </c>
      <c r="W56" s="34"/>
      <c r="X56" s="34"/>
      <c r="Y56" s="34"/>
      <c r="Z56" s="34"/>
      <c r="AA56" s="34"/>
      <c r="AB56" s="34"/>
      <c r="AC56" s="34"/>
      <c r="AD56" s="35">
        <f t="shared" ref="AD56:AD62" si="17">+SUM(R56:AC56)</f>
        <v>8957.1574339079816</v>
      </c>
    </row>
    <row r="57" spans="1:32" x14ac:dyDescent="0.25">
      <c r="A57" s="36" t="s">
        <v>21</v>
      </c>
      <c r="B57" s="37">
        <f t="shared" si="15"/>
        <v>1445.6261130928788</v>
      </c>
      <c r="C57" s="34">
        <f t="shared" si="13"/>
        <v>1401.9063267935005</v>
      </c>
      <c r="D57" s="34">
        <f t="shared" si="13"/>
        <v>1591.8961124322911</v>
      </c>
      <c r="E57" s="34">
        <f t="shared" si="13"/>
        <v>1517.6823606156681</v>
      </c>
      <c r="F57" s="34">
        <f t="shared" si="13"/>
        <v>1559.4984426608532</v>
      </c>
      <c r="G57" s="34"/>
      <c r="H57" s="34"/>
      <c r="I57" s="34"/>
      <c r="J57" s="34"/>
      <c r="K57" s="34"/>
      <c r="L57" s="34"/>
      <c r="M57" s="34"/>
      <c r="N57" s="35">
        <f t="shared" si="16"/>
        <v>7516.609355595192</v>
      </c>
      <c r="Q57" s="36" t="s">
        <v>21</v>
      </c>
      <c r="R57" s="37">
        <f t="shared" si="14"/>
        <v>1257.6947183908046</v>
      </c>
      <c r="S57" s="34">
        <f t="shared" si="14"/>
        <v>1219.6585043103455</v>
      </c>
      <c r="T57" s="34">
        <f t="shared" si="14"/>
        <v>1384.9496178160932</v>
      </c>
      <c r="U57" s="34">
        <f t="shared" si="14"/>
        <v>1320.3836537356312</v>
      </c>
      <c r="V57" s="34">
        <f t="shared" si="14"/>
        <v>1356.7636451149424</v>
      </c>
      <c r="W57" s="34"/>
      <c r="X57" s="34"/>
      <c r="Y57" s="34"/>
      <c r="Z57" s="34"/>
      <c r="AA57" s="34"/>
      <c r="AB57" s="34"/>
      <c r="AC57" s="34"/>
      <c r="AD57" s="35">
        <f t="shared" si="17"/>
        <v>6539.4501393678165</v>
      </c>
    </row>
    <row r="58" spans="1:32" x14ac:dyDescent="0.25">
      <c r="A58" s="36" t="s">
        <v>22</v>
      </c>
      <c r="B58" s="37">
        <f t="shared" si="15"/>
        <v>669.44736259743695</v>
      </c>
      <c r="C58" s="34">
        <f t="shared" si="13"/>
        <v>626.83126073457527</v>
      </c>
      <c r="D58" s="34">
        <f t="shared" si="13"/>
        <v>720.96190712115242</v>
      </c>
      <c r="E58" s="34">
        <f t="shared" si="13"/>
        <v>679.13531344959711</v>
      </c>
      <c r="F58" s="34">
        <f t="shared" si="13"/>
        <v>744.88558759413399</v>
      </c>
      <c r="G58" s="34"/>
      <c r="H58" s="34"/>
      <c r="I58" s="34"/>
      <c r="J58" s="34"/>
      <c r="K58" s="34"/>
      <c r="L58" s="34"/>
      <c r="M58" s="34"/>
      <c r="N58" s="35">
        <f t="shared" si="16"/>
        <v>3441.2614314968955</v>
      </c>
      <c r="Q58" s="36" t="s">
        <v>22</v>
      </c>
      <c r="R58" s="37">
        <f t="shared" si="14"/>
        <v>582.41920545977018</v>
      </c>
      <c r="S58" s="34">
        <f t="shared" si="14"/>
        <v>545.34319683908052</v>
      </c>
      <c r="T58" s="34">
        <f t="shared" si="14"/>
        <v>627.23685919540264</v>
      </c>
      <c r="U58" s="34">
        <f t="shared" si="14"/>
        <v>590.84772270114945</v>
      </c>
      <c r="V58" s="34">
        <f t="shared" si="14"/>
        <v>648.05046120689656</v>
      </c>
      <c r="W58" s="34"/>
      <c r="X58" s="34"/>
      <c r="Y58" s="34"/>
      <c r="Z58" s="34"/>
      <c r="AA58" s="34"/>
      <c r="AB58" s="34"/>
      <c r="AC58" s="34"/>
      <c r="AD58" s="35">
        <f t="shared" si="17"/>
        <v>2993.8974454022996</v>
      </c>
    </row>
    <row r="59" spans="1:32" x14ac:dyDescent="0.25">
      <c r="A59" s="36" t="s">
        <v>23</v>
      </c>
      <c r="B59" s="37">
        <f t="shared" si="15"/>
        <v>10.280795019157088</v>
      </c>
      <c r="C59" s="34">
        <f t="shared" si="13"/>
        <v>9.0762501651473091</v>
      </c>
      <c r="D59" s="34">
        <f t="shared" si="13"/>
        <v>11.175918219051395</v>
      </c>
      <c r="E59" s="34">
        <f t="shared" si="13"/>
        <v>10.956566257101333</v>
      </c>
      <c r="F59" s="34">
        <f t="shared" si="13"/>
        <v>11.431738010305191</v>
      </c>
      <c r="G59" s="34"/>
      <c r="H59" s="34"/>
      <c r="I59" s="34"/>
      <c r="J59" s="34"/>
      <c r="K59" s="34"/>
      <c r="L59" s="34"/>
      <c r="M59" s="34"/>
      <c r="N59" s="35">
        <f t="shared" si="16"/>
        <v>52.921267670762312</v>
      </c>
      <c r="Q59" s="36" t="str">
        <f>+A59</f>
        <v>Fuera de Punta</v>
      </c>
      <c r="R59" s="37">
        <f t="shared" si="14"/>
        <v>8.9442916666666665</v>
      </c>
      <c r="S59" s="34">
        <f t="shared" si="14"/>
        <v>7.8963376436781587</v>
      </c>
      <c r="T59" s="34">
        <f t="shared" si="14"/>
        <v>9.7230488505747132</v>
      </c>
      <c r="U59" s="34">
        <f t="shared" si="14"/>
        <v>9.5322126436781591</v>
      </c>
      <c r="V59" s="34">
        <f t="shared" si="14"/>
        <v>9.9456120689655165</v>
      </c>
      <c r="W59" s="34"/>
      <c r="X59" s="34"/>
      <c r="Y59" s="34"/>
      <c r="Z59" s="34"/>
      <c r="AA59" s="34"/>
      <c r="AB59" s="34"/>
      <c r="AC59" s="34"/>
      <c r="AD59" s="35">
        <f t="shared" si="17"/>
        <v>46.041502873563211</v>
      </c>
    </row>
    <row r="60" spans="1:32" x14ac:dyDescent="0.25">
      <c r="A60" s="36" t="s">
        <v>24</v>
      </c>
      <c r="B60" s="37">
        <f t="shared" si="15"/>
        <v>21.076770379178214</v>
      </c>
      <c r="C60" s="34">
        <f t="shared" si="13"/>
        <v>26.434679283921266</v>
      </c>
      <c r="D60" s="34">
        <f t="shared" si="13"/>
        <v>50.421044721891924</v>
      </c>
      <c r="E60" s="54">
        <f t="shared" si="13"/>
        <v>72.301664684898938</v>
      </c>
      <c r="F60" s="34">
        <f t="shared" si="13"/>
        <v>68.960478596908459</v>
      </c>
      <c r="G60" s="34"/>
      <c r="H60" s="34"/>
      <c r="I60" s="34"/>
      <c r="J60" s="34"/>
      <c r="K60" s="34"/>
      <c r="L60" s="34"/>
      <c r="M60" s="34"/>
      <c r="N60" s="35">
        <f t="shared" si="16"/>
        <v>239.19463766679877</v>
      </c>
      <c r="Q60" s="36" t="str">
        <f>+A60</f>
        <v>Agro AR</v>
      </c>
      <c r="R60" s="37">
        <f t="shared" si="14"/>
        <v>18.336790229885047</v>
      </c>
      <c r="S60" s="34">
        <f t="shared" si="14"/>
        <v>22.998170977011501</v>
      </c>
      <c r="T60" s="34">
        <f>+T45/T$97</f>
        <v>43.866308908045973</v>
      </c>
      <c r="U60" s="34">
        <f t="shared" si="14"/>
        <v>62.902448275862078</v>
      </c>
      <c r="V60" s="34">
        <f t="shared" si="14"/>
        <v>59.995616379310356</v>
      </c>
      <c r="W60" s="34"/>
      <c r="X60" s="34"/>
      <c r="Y60" s="34"/>
      <c r="Z60" s="34"/>
      <c r="AA60" s="34"/>
      <c r="AB60" s="34"/>
      <c r="AC60" s="34"/>
      <c r="AD60" s="35">
        <f t="shared" si="17"/>
        <v>208.09933477011495</v>
      </c>
    </row>
    <row r="61" spans="1:32" x14ac:dyDescent="0.25">
      <c r="A61" s="36" t="s">
        <v>25</v>
      </c>
      <c r="B61" s="37">
        <f t="shared" si="15"/>
        <v>144.7654610912935</v>
      </c>
      <c r="C61" s="34">
        <f t="shared" si="13"/>
        <v>129.20704353283131</v>
      </c>
      <c r="D61" s="34">
        <f t="shared" si="13"/>
        <v>143.22076066851628</v>
      </c>
      <c r="E61" s="34">
        <f t="shared" si="13"/>
        <v>152.02847139648563</v>
      </c>
      <c r="F61" s="34">
        <f t="shared" si="13"/>
        <v>155.98978398731668</v>
      </c>
      <c r="G61" s="34"/>
      <c r="H61" s="34"/>
      <c r="I61" s="34"/>
      <c r="J61" s="34"/>
      <c r="K61" s="34"/>
      <c r="L61" s="34"/>
      <c r="M61" s="34"/>
      <c r="N61" s="35">
        <f t="shared" si="16"/>
        <v>725.21152067644334</v>
      </c>
      <c r="Q61" s="36" t="str">
        <f>+A61</f>
        <v>Agua Potable</v>
      </c>
      <c r="R61" s="37">
        <f t="shared" si="14"/>
        <v>125.94595114942534</v>
      </c>
      <c r="S61" s="34">
        <f t="shared" si="14"/>
        <v>112.41012787356324</v>
      </c>
      <c r="T61" s="34">
        <f>+T46/T$97</f>
        <v>124.60206178160917</v>
      </c>
      <c r="U61" s="34">
        <f t="shared" si="14"/>
        <v>132.26477011494251</v>
      </c>
      <c r="V61" s="34">
        <f t="shared" si="14"/>
        <v>135.71111206896552</v>
      </c>
      <c r="W61" s="34"/>
      <c r="X61" s="34"/>
      <c r="Y61" s="34"/>
      <c r="Z61" s="34"/>
      <c r="AA61" s="34"/>
      <c r="AB61" s="34"/>
      <c r="AC61" s="34"/>
      <c r="AD61" s="35">
        <f t="shared" si="17"/>
        <v>630.93402298850583</v>
      </c>
    </row>
    <row r="62" spans="1:32" x14ac:dyDescent="0.25">
      <c r="A62" s="36" t="s">
        <v>26</v>
      </c>
      <c r="B62" s="37">
        <f t="shared" si="15"/>
        <v>48.719900251023915</v>
      </c>
      <c r="C62" s="34">
        <f>+C47/C$97</f>
        <v>47.597896023252737</v>
      </c>
      <c r="D62" s="34">
        <f>+D47/D$97</f>
        <v>53.711284515788087</v>
      </c>
      <c r="E62" s="34">
        <f t="shared" si="13"/>
        <v>51.06414982164091</v>
      </c>
      <c r="F62" s="34">
        <f t="shared" si="13"/>
        <v>54.568090236490953</v>
      </c>
      <c r="G62" s="34"/>
      <c r="H62" s="34"/>
      <c r="I62" s="34"/>
      <c r="J62" s="34"/>
      <c r="K62" s="34"/>
      <c r="L62" s="34"/>
      <c r="M62" s="34"/>
      <c r="N62" s="35">
        <f t="shared" si="16"/>
        <v>255.6613208481966</v>
      </c>
      <c r="Q62" s="36" t="str">
        <f>+A62</f>
        <v>Reventa</v>
      </c>
      <c r="R62" s="37">
        <f t="shared" si="14"/>
        <v>42.386313218390804</v>
      </c>
      <c r="S62" s="34">
        <f t="shared" si="14"/>
        <v>41.41016954022988</v>
      </c>
      <c r="T62" s="34">
        <f t="shared" si="14"/>
        <v>46.728817528735632</v>
      </c>
      <c r="U62" s="34">
        <f t="shared" si="14"/>
        <v>44.425810344827589</v>
      </c>
      <c r="V62" s="34">
        <f t="shared" si="14"/>
        <v>47.474238505747131</v>
      </c>
      <c r="W62" s="34"/>
      <c r="X62" s="34"/>
      <c r="Y62" s="34"/>
      <c r="Z62" s="34"/>
      <c r="AA62" s="34"/>
      <c r="AB62" s="34"/>
      <c r="AC62" s="34"/>
      <c r="AD62" s="35">
        <f t="shared" si="17"/>
        <v>222.42534913793105</v>
      </c>
    </row>
    <row r="63" spans="1:32" x14ac:dyDescent="0.25">
      <c r="A63" s="37"/>
      <c r="B63" s="4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5"/>
      <c r="Q63" s="37"/>
      <c r="R63" s="40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5"/>
    </row>
    <row r="64" spans="1:32" x14ac:dyDescent="0.25">
      <c r="A64" s="26" t="s">
        <v>18</v>
      </c>
      <c r="B64" s="41">
        <f t="shared" ref="B64:F64" si="18">+SUM(B55:B62)</f>
        <v>8288.8548635873194</v>
      </c>
      <c r="C64" s="42">
        <f t="shared" si="18"/>
        <v>7570.8289965637696</v>
      </c>
      <c r="D64" s="42">
        <f t="shared" si="18"/>
        <v>8618.0848031436235</v>
      </c>
      <c r="E64" s="42">
        <f t="shared" si="18"/>
        <v>8470.5506853612533</v>
      </c>
      <c r="F64" s="42">
        <f t="shared" si="18"/>
        <v>8784.3361920355055</v>
      </c>
      <c r="G64" s="42"/>
      <c r="H64" s="42"/>
      <c r="I64" s="42"/>
      <c r="J64" s="42"/>
      <c r="K64" s="42"/>
      <c r="L64" s="42"/>
      <c r="M64" s="42"/>
      <c r="N64" s="43">
        <f>+SUM(B64:M64)</f>
        <v>41732.65554069147</v>
      </c>
      <c r="Q64" s="26" t="s">
        <v>18</v>
      </c>
      <c r="R64" s="41">
        <f t="shared" ref="R64:V64" si="19">+SUM(R55:R62)</f>
        <v>7211.303731320967</v>
      </c>
      <c r="S64" s="42">
        <f t="shared" si="19"/>
        <v>6586.6212270104797</v>
      </c>
      <c r="T64" s="41">
        <f t="shared" si="19"/>
        <v>7497.7337787349525</v>
      </c>
      <c r="U64" s="42">
        <f t="shared" si="19"/>
        <v>7369.3790962642897</v>
      </c>
      <c r="V64" s="41">
        <f t="shared" si="19"/>
        <v>7642.3724870708902</v>
      </c>
      <c r="W64" s="42"/>
      <c r="X64" s="42"/>
      <c r="Y64" s="42"/>
      <c r="Z64" s="42"/>
      <c r="AA64" s="42"/>
      <c r="AB64" s="42"/>
      <c r="AC64" s="42"/>
      <c r="AD64" s="43">
        <f>+SUM(R64:AC64)</f>
        <v>36307.410320401577</v>
      </c>
    </row>
    <row r="65" spans="1:30" x14ac:dyDescent="0.25">
      <c r="L65" s="47"/>
      <c r="AA65" s="52"/>
      <c r="AB65" s="47"/>
    </row>
    <row r="66" spans="1:30" x14ac:dyDescent="0.25">
      <c r="A66" s="1" t="s">
        <v>42</v>
      </c>
      <c r="Q66" s="1" t="s">
        <v>42</v>
      </c>
    </row>
    <row r="67" spans="1:30" x14ac:dyDescent="0.25">
      <c r="A67" s="1"/>
      <c r="Q67" s="1"/>
    </row>
    <row r="68" spans="1:30" x14ac:dyDescent="0.25">
      <c r="A68" s="26" t="s">
        <v>5</v>
      </c>
      <c r="B68" s="4" t="s">
        <v>6</v>
      </c>
      <c r="C68" s="5" t="s">
        <v>7</v>
      </c>
      <c r="D68" s="5" t="s">
        <v>8</v>
      </c>
      <c r="E68" s="5" t="s">
        <v>9</v>
      </c>
      <c r="F68" s="5" t="s">
        <v>10</v>
      </c>
      <c r="G68" s="5" t="s">
        <v>11</v>
      </c>
      <c r="H68" s="5" t="s">
        <v>12</v>
      </c>
      <c r="I68" s="5" t="s">
        <v>13</v>
      </c>
      <c r="J68" s="5" t="s">
        <v>14</v>
      </c>
      <c r="K68" s="5" t="s">
        <v>15</v>
      </c>
      <c r="L68" s="5" t="s">
        <v>16</v>
      </c>
      <c r="M68" s="6" t="s">
        <v>17</v>
      </c>
      <c r="N68" s="27" t="s">
        <v>43</v>
      </c>
      <c r="Q68" s="26"/>
      <c r="R68" s="4" t="s">
        <v>28</v>
      </c>
      <c r="S68" s="5" t="s">
        <v>29</v>
      </c>
      <c r="T68" s="5" t="s">
        <v>30</v>
      </c>
      <c r="U68" s="5" t="s">
        <v>31</v>
      </c>
      <c r="V68" s="5" t="s">
        <v>32</v>
      </c>
      <c r="W68" s="5" t="s">
        <v>33</v>
      </c>
      <c r="X68" s="5" t="s">
        <v>34</v>
      </c>
      <c r="Y68" s="5" t="s">
        <v>35</v>
      </c>
      <c r="Z68" s="5" t="s">
        <v>36</v>
      </c>
      <c r="AA68" s="5" t="s">
        <v>37</v>
      </c>
      <c r="AB68" s="5" t="s">
        <v>38</v>
      </c>
      <c r="AC68" s="6" t="s">
        <v>39</v>
      </c>
      <c r="AD68" s="27" t="s">
        <v>43</v>
      </c>
    </row>
    <row r="69" spans="1:30" x14ac:dyDescent="0.25">
      <c r="A69" s="31"/>
      <c r="B69" s="32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8"/>
      <c r="Q69" s="31"/>
      <c r="R69" s="32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0"/>
    </row>
    <row r="70" spans="1:30" x14ac:dyDescent="0.25">
      <c r="A70" s="36" t="s">
        <v>19</v>
      </c>
      <c r="B70" s="37">
        <f>+(B40)/B25*100</f>
        <v>74.164433521471537</v>
      </c>
      <c r="C70" s="34">
        <f t="shared" ref="C70:N77" si="20">+(C40)/C25*100</f>
        <v>74.248404434146011</v>
      </c>
      <c r="D70" s="34">
        <f t="shared" si="20"/>
        <v>74.104882083207272</v>
      </c>
      <c r="E70" s="34">
        <f t="shared" si="20"/>
        <v>75.170758159590079</v>
      </c>
      <c r="F70" s="34">
        <f t="shared" si="20"/>
        <v>74.804788087137155</v>
      </c>
      <c r="G70" s="34"/>
      <c r="H70" s="34"/>
      <c r="I70" s="34"/>
      <c r="J70" s="34"/>
      <c r="K70" s="34"/>
      <c r="L70" s="34"/>
      <c r="M70" s="34"/>
      <c r="N70" s="55">
        <f t="shared" si="20"/>
        <v>74.501523969676043</v>
      </c>
      <c r="Q70" s="36" t="s">
        <v>19</v>
      </c>
      <c r="R70" s="37">
        <f t="shared" ref="R70:AD77" si="21">+R40/R25*100</f>
        <v>64.523057163680235</v>
      </c>
      <c r="S70" s="34">
        <f t="shared" si="21"/>
        <v>64.596111857707015</v>
      </c>
      <c r="T70" s="34">
        <f t="shared" si="21"/>
        <v>64.471247412390326</v>
      </c>
      <c r="U70" s="34">
        <f t="shared" si="21"/>
        <v>65.398559598843363</v>
      </c>
      <c r="V70" s="34">
        <f t="shared" si="21"/>
        <v>65.080165635809323</v>
      </c>
      <c r="W70" s="34"/>
      <c r="X70" s="34"/>
      <c r="Y70" s="34"/>
      <c r="Z70" s="34"/>
      <c r="AA70" s="34"/>
      <c r="AB70" s="34"/>
      <c r="AC70" s="34"/>
      <c r="AD70" s="35">
        <f t="shared" si="21"/>
        <v>64.816325853618167</v>
      </c>
    </row>
    <row r="71" spans="1:30" x14ac:dyDescent="0.25">
      <c r="A71" s="36" t="s">
        <v>20</v>
      </c>
      <c r="B71" s="37">
        <f t="shared" ref="B71:F77" si="22">+(B41)/B26*100</f>
        <v>103.95423419059313</v>
      </c>
      <c r="C71" s="34">
        <f t="shared" si="22"/>
        <v>105.12018895382518</v>
      </c>
      <c r="D71" s="34">
        <f t="shared" si="22"/>
        <v>103.48481972316188</v>
      </c>
      <c r="E71" s="34">
        <f t="shared" si="22"/>
        <v>104.29590719030399</v>
      </c>
      <c r="F71" s="34">
        <f t="shared" si="22"/>
        <v>104.91997625683751</v>
      </c>
      <c r="G71" s="34"/>
      <c r="H71" s="34"/>
      <c r="I71" s="34"/>
      <c r="J71" s="34"/>
      <c r="K71" s="34"/>
      <c r="L71" s="34"/>
      <c r="M71" s="34"/>
      <c r="N71" s="55">
        <f t="shared" si="20"/>
        <v>104.34037276658586</v>
      </c>
      <c r="Q71" s="36" t="s">
        <v>20</v>
      </c>
      <c r="R71" s="37">
        <f t="shared" si="21"/>
        <v>90.440183745816043</v>
      </c>
      <c r="S71" s="34">
        <f t="shared" si="21"/>
        <v>91.454564389827894</v>
      </c>
      <c r="T71" s="34">
        <f t="shared" si="21"/>
        <v>90.031793159150837</v>
      </c>
      <c r="U71" s="34">
        <f t="shared" si="21"/>
        <v>90.737439255564482</v>
      </c>
      <c r="V71" s="34">
        <f t="shared" si="21"/>
        <v>91.280379343448644</v>
      </c>
      <c r="W71" s="34"/>
      <c r="X71" s="34"/>
      <c r="Y71" s="34"/>
      <c r="Z71" s="34"/>
      <c r="AA71" s="34"/>
      <c r="AB71" s="34"/>
      <c r="AC71" s="34"/>
      <c r="AD71" s="35">
        <f t="shared" si="21"/>
        <v>90.776124306929688</v>
      </c>
    </row>
    <row r="72" spans="1:30" x14ac:dyDescent="0.25">
      <c r="A72" s="36" t="s">
        <v>21</v>
      </c>
      <c r="B72" s="37">
        <f t="shared" si="22"/>
        <v>46.367300536075703</v>
      </c>
      <c r="C72" s="34">
        <f t="shared" si="22"/>
        <v>48.484374515856459</v>
      </c>
      <c r="D72" s="34">
        <f t="shared" si="22"/>
        <v>46.764503679082111</v>
      </c>
      <c r="E72" s="34">
        <f t="shared" si="22"/>
        <v>46.931404932376871</v>
      </c>
      <c r="F72" s="34">
        <f t="shared" si="22"/>
        <v>49.027298387224398</v>
      </c>
      <c r="G72" s="34"/>
      <c r="H72" s="34"/>
      <c r="I72" s="34"/>
      <c r="J72" s="34"/>
      <c r="K72" s="34"/>
      <c r="L72" s="34"/>
      <c r="M72" s="34"/>
      <c r="N72" s="55">
        <f t="shared" si="20"/>
        <v>47.489291834171468</v>
      </c>
      <c r="Q72" s="36" t="s">
        <v>21</v>
      </c>
      <c r="R72" s="37">
        <f t="shared" si="21"/>
        <v>40.339551466385856</v>
      </c>
      <c r="S72" s="34">
        <f t="shared" si="21"/>
        <v>42.181405828795114</v>
      </c>
      <c r="T72" s="34">
        <f t="shared" si="21"/>
        <v>40.685118200801433</v>
      </c>
      <c r="U72" s="34">
        <f t="shared" si="21"/>
        <v>40.830322291167882</v>
      </c>
      <c r="V72" s="34">
        <f t="shared" si="21"/>
        <v>42.653749596885234</v>
      </c>
      <c r="W72" s="34"/>
      <c r="X72" s="34"/>
      <c r="Y72" s="34"/>
      <c r="Z72" s="34"/>
      <c r="AA72" s="34"/>
      <c r="AB72" s="34"/>
      <c r="AC72" s="34"/>
      <c r="AD72" s="35">
        <f t="shared" si="21"/>
        <v>41.31568389572918</v>
      </c>
    </row>
    <row r="73" spans="1:30" x14ac:dyDescent="0.25">
      <c r="A73" s="36" t="s">
        <v>22</v>
      </c>
      <c r="B73" s="37">
        <f t="shared" si="22"/>
        <v>75.429284442302929</v>
      </c>
      <c r="C73" s="34">
        <f t="shared" si="22"/>
        <v>75.553319192383427</v>
      </c>
      <c r="D73" s="34">
        <f t="shared" si="22"/>
        <v>75.78501545051752</v>
      </c>
      <c r="E73" s="34">
        <f t="shared" si="22"/>
        <v>76.067448108311311</v>
      </c>
      <c r="F73" s="34">
        <f t="shared" si="22"/>
        <v>76.503412424803628</v>
      </c>
      <c r="G73" s="34"/>
      <c r="H73" s="34"/>
      <c r="I73" s="34"/>
      <c r="J73" s="34"/>
      <c r="K73" s="34"/>
      <c r="L73" s="34"/>
      <c r="M73" s="34"/>
      <c r="N73" s="55">
        <f t="shared" si="20"/>
        <v>75.88285292047911</v>
      </c>
      <c r="Q73" s="36" t="s">
        <v>22</v>
      </c>
      <c r="R73" s="37">
        <f t="shared" si="21"/>
        <v>65.623477464803543</v>
      </c>
      <c r="S73" s="34">
        <f t="shared" si="21"/>
        <v>65.731387697373592</v>
      </c>
      <c r="T73" s="34">
        <f t="shared" si="21"/>
        <v>65.93296344195025</v>
      </c>
      <c r="U73" s="34">
        <f t="shared" si="21"/>
        <v>66.178679854230836</v>
      </c>
      <c r="V73" s="34">
        <f t="shared" si="21"/>
        <v>66.557968809579151</v>
      </c>
      <c r="W73" s="34"/>
      <c r="X73" s="34"/>
      <c r="Y73" s="34"/>
      <c r="Z73" s="34"/>
      <c r="AA73" s="34"/>
      <c r="AB73" s="34"/>
      <c r="AC73" s="34"/>
      <c r="AD73" s="35">
        <f t="shared" si="21"/>
        <v>66.018082040816822</v>
      </c>
    </row>
    <row r="74" spans="1:30" x14ac:dyDescent="0.25">
      <c r="A74" s="36" t="s">
        <v>44</v>
      </c>
      <c r="B74" s="37">
        <f t="shared" si="22"/>
        <v>32.442411217608665</v>
      </c>
      <c r="C74" s="34">
        <f t="shared" si="22"/>
        <v>33.193928342174402</v>
      </c>
      <c r="D74" s="34">
        <f t="shared" si="22"/>
        <v>32.826096837257793</v>
      </c>
      <c r="E74" s="34">
        <f t="shared" si="22"/>
        <v>32.85596158047079</v>
      </c>
      <c r="F74" s="34">
        <f t="shared" si="22"/>
        <v>32.958682625150843</v>
      </c>
      <c r="G74" s="34"/>
      <c r="H74" s="34"/>
      <c r="I74" s="34"/>
      <c r="J74" s="34"/>
      <c r="K74" s="34"/>
      <c r="L74" s="34"/>
      <c r="M74" s="34"/>
      <c r="N74" s="55">
        <f t="shared" si="20"/>
        <v>32.847781026861469</v>
      </c>
      <c r="Q74" s="36" t="str">
        <f>+Q59</f>
        <v>Fuera de Punta</v>
      </c>
      <c r="R74" s="37">
        <f t="shared" si="21"/>
        <v>28.224897759319532</v>
      </c>
      <c r="S74" s="34">
        <f>+S44/S29*100</f>
        <v>28.878717657691734</v>
      </c>
      <c r="T74" s="34">
        <f>+T44/T29*100</f>
        <v>28.558704248414283</v>
      </c>
      <c r="U74" s="34">
        <f t="shared" si="21"/>
        <v>28.584686575009581</v>
      </c>
      <c r="V74" s="34">
        <f t="shared" si="21"/>
        <v>28.674053883881236</v>
      </c>
      <c r="W74" s="34"/>
      <c r="X74" s="34"/>
      <c r="Y74" s="34"/>
      <c r="Z74" s="34"/>
      <c r="AA74" s="34"/>
      <c r="AB74" s="34"/>
      <c r="AC74" s="34"/>
      <c r="AD74" s="35">
        <f t="shared" si="21"/>
        <v>28.577569493369481</v>
      </c>
    </row>
    <row r="75" spans="1:30" x14ac:dyDescent="0.25">
      <c r="A75" s="36" t="s">
        <v>24</v>
      </c>
      <c r="B75" s="37">
        <f t="shared" si="22"/>
        <v>37.035790490769813</v>
      </c>
      <c r="C75" s="34">
        <f t="shared" si="22"/>
        <v>34.650998614997192</v>
      </c>
      <c r="D75" s="34">
        <f t="shared" si="22"/>
        <v>32.691396561987922</v>
      </c>
      <c r="E75" s="34">
        <f t="shared" si="22"/>
        <v>31.685133696482758</v>
      </c>
      <c r="F75" s="34">
        <f t="shared" si="22"/>
        <v>32.041103396951101</v>
      </c>
      <c r="G75" s="34"/>
      <c r="H75" s="34"/>
      <c r="I75" s="34"/>
      <c r="J75" s="34"/>
      <c r="K75" s="34"/>
      <c r="L75" s="34"/>
      <c r="M75" s="34"/>
      <c r="N75" s="55">
        <f t="shared" si="20"/>
        <v>32.728551326258987</v>
      </c>
      <c r="Q75" s="36" t="str">
        <f>+A75</f>
        <v>Agro AR</v>
      </c>
      <c r="R75" s="37">
        <f t="shared" si="21"/>
        <v>32.221137726969737</v>
      </c>
      <c r="S75" s="34">
        <f t="shared" si="21"/>
        <v>30.14636879504755</v>
      </c>
      <c r="T75" s="34">
        <f>+T45/T30*100</f>
        <v>28.441515008929496</v>
      </c>
      <c r="U75" s="34">
        <f t="shared" si="21"/>
        <v>27.566066315940002</v>
      </c>
      <c r="V75" s="34">
        <f t="shared" si="21"/>
        <v>27.875759955347455</v>
      </c>
      <c r="W75" s="34"/>
      <c r="X75" s="34"/>
      <c r="Y75" s="34"/>
      <c r="Z75" s="34"/>
      <c r="AA75" s="34"/>
      <c r="AB75" s="34"/>
      <c r="AC75" s="34"/>
      <c r="AD75" s="35">
        <f t="shared" si="21"/>
        <v>28.473839653845317</v>
      </c>
    </row>
    <row r="76" spans="1:30" x14ac:dyDescent="0.25">
      <c r="A76" s="36" t="s">
        <v>25</v>
      </c>
      <c r="B76" s="37">
        <f t="shared" si="22"/>
        <v>53.750154528414853</v>
      </c>
      <c r="C76" s="34">
        <f t="shared" si="22"/>
        <v>56.479462344650301</v>
      </c>
      <c r="D76" s="34">
        <f t="shared" si="22"/>
        <v>56.512500658368438</v>
      </c>
      <c r="E76" s="34">
        <f t="shared" si="22"/>
        <v>55.022145600312157</v>
      </c>
      <c r="F76" s="34">
        <f t="shared" si="22"/>
        <v>56.434472962944405</v>
      </c>
      <c r="G76" s="34"/>
      <c r="H76" s="34"/>
      <c r="I76" s="34"/>
      <c r="J76" s="34"/>
      <c r="K76" s="34"/>
      <c r="L76" s="34"/>
      <c r="M76" s="34"/>
      <c r="N76" s="55">
        <f t="shared" si="20"/>
        <v>55.604004172085283</v>
      </c>
      <c r="Q76" s="36" t="str">
        <f>+A76</f>
        <v>Agua Potable</v>
      </c>
      <c r="R76" s="37">
        <f t="shared" si="21"/>
        <v>46.762634439720919</v>
      </c>
      <c r="S76" s="34">
        <f t="shared" si="21"/>
        <v>49.137132239845762</v>
      </c>
      <c r="T76" s="34">
        <f>+T46/T31*100</f>
        <v>49.165875572780536</v>
      </c>
      <c r="U76" s="34">
        <f t="shared" si="21"/>
        <v>47.869266672271571</v>
      </c>
      <c r="V76" s="34">
        <f t="shared" si="21"/>
        <v>49.097991477761632</v>
      </c>
      <c r="W76" s="34"/>
      <c r="X76" s="34"/>
      <c r="Y76" s="34"/>
      <c r="Z76" s="34"/>
      <c r="AA76" s="34"/>
      <c r="AB76" s="34"/>
      <c r="AC76" s="34"/>
      <c r="AD76" s="35">
        <f t="shared" si="21"/>
        <v>48.375483629714196</v>
      </c>
    </row>
    <row r="77" spans="1:30" x14ac:dyDescent="0.25">
      <c r="A77" s="36" t="s">
        <v>26</v>
      </c>
      <c r="B77" s="37">
        <f t="shared" si="22"/>
        <v>35.220741426934538</v>
      </c>
      <c r="C77" s="34">
        <f t="shared" si="22"/>
        <v>36.208422328053771</v>
      </c>
      <c r="D77" s="34">
        <f t="shared" si="22"/>
        <v>32.736787278172102</v>
      </c>
      <c r="E77" s="34">
        <f t="shared" si="22"/>
        <v>34.403575695548497</v>
      </c>
      <c r="F77" s="34">
        <f t="shared" si="22"/>
        <v>32.953775302144209</v>
      </c>
      <c r="G77" s="34"/>
      <c r="H77" s="34"/>
      <c r="I77" s="34"/>
      <c r="J77" s="34"/>
      <c r="K77" s="34"/>
      <c r="L77" s="34"/>
      <c r="M77" s="34"/>
      <c r="N77" s="55">
        <f t="shared" si="20"/>
        <v>34.185289841648782</v>
      </c>
      <c r="Q77" s="36" t="str">
        <f>+A77</f>
        <v>Reventa</v>
      </c>
      <c r="R77" s="37">
        <f t="shared" si="21"/>
        <v>30.642045041433047</v>
      </c>
      <c r="S77" s="34">
        <f t="shared" si="21"/>
        <v>31.501327425406778</v>
      </c>
      <c r="T77" s="34">
        <f t="shared" si="21"/>
        <v>28.481004932009728</v>
      </c>
      <c r="U77" s="34">
        <f t="shared" si="21"/>
        <v>29.931110855127187</v>
      </c>
      <c r="V77" s="34">
        <f t="shared" si="21"/>
        <v>28.669784512865458</v>
      </c>
      <c r="W77" s="34"/>
      <c r="X77" s="34"/>
      <c r="Y77" s="34"/>
      <c r="Z77" s="34"/>
      <c r="AA77" s="34"/>
      <c r="AB77" s="34"/>
      <c r="AC77" s="34"/>
      <c r="AD77" s="35">
        <f t="shared" si="21"/>
        <v>29.741202162234437</v>
      </c>
    </row>
    <row r="78" spans="1:30" x14ac:dyDescent="0.25">
      <c r="A78" s="37"/>
      <c r="B78" s="40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8"/>
      <c r="Q78" s="37"/>
      <c r="R78" s="40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5"/>
    </row>
    <row r="79" spans="1:30" x14ac:dyDescent="0.25">
      <c r="A79" s="26" t="s">
        <v>18</v>
      </c>
      <c r="B79" s="41">
        <f>+(B49)/B34*100</f>
        <v>70.588375881612421</v>
      </c>
      <c r="C79" s="42">
        <f t="shared" ref="C79:F79" si="23">+(C49)/C34*100</f>
        <v>71.232858185016795</v>
      </c>
      <c r="D79" s="42">
        <f t="shared" si="23"/>
        <v>70.008842228316411</v>
      </c>
      <c r="E79" s="42">
        <f t="shared" si="23"/>
        <v>70.620093507887006</v>
      </c>
      <c r="F79" s="42">
        <f t="shared" si="23"/>
        <v>71.541603109986994</v>
      </c>
      <c r="G79" s="42"/>
      <c r="H79" s="42"/>
      <c r="I79" s="42"/>
      <c r="J79" s="42"/>
      <c r="K79" s="42"/>
      <c r="L79" s="42"/>
      <c r="M79" s="42"/>
      <c r="N79" s="43">
        <f>+(N49)/N34*100</f>
        <v>70.78853976527995</v>
      </c>
      <c r="Q79" s="26" t="s">
        <v>18</v>
      </c>
      <c r="R79" s="41">
        <f t="shared" ref="R79:AD79" si="24">+R49/R34*100</f>
        <v>61.411887017002812</v>
      </c>
      <c r="S79" s="42">
        <f t="shared" si="24"/>
        <v>61.972586620964599</v>
      </c>
      <c r="T79" s="42">
        <f t="shared" si="24"/>
        <v>60.907692738635269</v>
      </c>
      <c r="U79" s="42">
        <f>+U49/U34*100</f>
        <v>61.439481351861694</v>
      </c>
      <c r="V79" s="42">
        <f>+V49/V34*100</f>
        <v>62.241194705688685</v>
      </c>
      <c r="W79" s="42"/>
      <c r="X79" s="42"/>
      <c r="Y79" s="42"/>
      <c r="Z79" s="42"/>
      <c r="AA79" s="42"/>
      <c r="AB79" s="42"/>
      <c r="AC79" s="42"/>
      <c r="AD79" s="43">
        <f t="shared" si="24"/>
        <v>61.586029595793555</v>
      </c>
    </row>
    <row r="80" spans="1:30" x14ac:dyDescent="0.25">
      <c r="C80" s="56"/>
      <c r="D80" s="56"/>
      <c r="E80" s="56"/>
      <c r="F80" s="56"/>
      <c r="G80" s="56"/>
    </row>
    <row r="81" spans="1:30" x14ac:dyDescent="0.25">
      <c r="A81" s="1" t="s">
        <v>45</v>
      </c>
      <c r="Q81" s="1" t="s">
        <v>46</v>
      </c>
    </row>
    <row r="82" spans="1:30" x14ac:dyDescent="0.25">
      <c r="A82" s="1"/>
      <c r="Q82" s="1"/>
    </row>
    <row r="83" spans="1:30" x14ac:dyDescent="0.25">
      <c r="A83" s="26" t="s">
        <v>5</v>
      </c>
      <c r="B83" s="4" t="s">
        <v>6</v>
      </c>
      <c r="C83" s="5" t="s">
        <v>7</v>
      </c>
      <c r="D83" s="5" t="s">
        <v>8</v>
      </c>
      <c r="E83" s="5" t="s">
        <v>9</v>
      </c>
      <c r="F83" s="5" t="s">
        <v>10</v>
      </c>
      <c r="G83" s="5" t="s">
        <v>11</v>
      </c>
      <c r="H83" s="5" t="s">
        <v>12</v>
      </c>
      <c r="I83" s="5" t="s">
        <v>13</v>
      </c>
      <c r="J83" s="5" t="s">
        <v>14</v>
      </c>
      <c r="K83" s="5" t="s">
        <v>15</v>
      </c>
      <c r="L83" s="5" t="s">
        <v>16</v>
      </c>
      <c r="M83" s="6" t="s">
        <v>17</v>
      </c>
      <c r="N83" s="27" t="s">
        <v>43</v>
      </c>
      <c r="Q83" s="26"/>
      <c r="R83" s="4" t="s">
        <v>28</v>
      </c>
      <c r="S83" s="5" t="s">
        <v>29</v>
      </c>
      <c r="T83" s="5" t="s">
        <v>30</v>
      </c>
      <c r="U83" s="5" t="s">
        <v>31</v>
      </c>
      <c r="V83" s="5" t="s">
        <v>32</v>
      </c>
      <c r="W83" s="5" t="s">
        <v>33</v>
      </c>
      <c r="X83" s="5" t="s">
        <v>34</v>
      </c>
      <c r="Y83" s="5" t="s">
        <v>35</v>
      </c>
      <c r="Z83" s="5" t="s">
        <v>36</v>
      </c>
      <c r="AA83" s="5" t="s">
        <v>37</v>
      </c>
      <c r="AB83" s="5" t="s">
        <v>38</v>
      </c>
      <c r="AC83" s="6" t="s">
        <v>39</v>
      </c>
      <c r="AD83" s="27" t="s">
        <v>43</v>
      </c>
    </row>
    <row r="84" spans="1:30" x14ac:dyDescent="0.25">
      <c r="A84" s="31"/>
      <c r="B84" s="32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30"/>
      <c r="Q84" s="31"/>
      <c r="R84" s="3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30"/>
    </row>
    <row r="85" spans="1:30" x14ac:dyDescent="0.25">
      <c r="A85" s="36" t="s">
        <v>19</v>
      </c>
      <c r="B85" s="37">
        <f t="shared" ref="B85:F92" si="25">+B55/B25*100</f>
        <v>10.655809414004533</v>
      </c>
      <c r="C85" s="34">
        <f t="shared" si="25"/>
        <v>10.667874200308333</v>
      </c>
      <c r="D85" s="34">
        <f t="shared" si="25"/>
        <v>10.647253172874608</v>
      </c>
      <c r="E85" s="34">
        <f t="shared" si="25"/>
        <v>10.800396287297424</v>
      </c>
      <c r="F85" s="34">
        <f t="shared" si="25"/>
        <v>10.747814380335798</v>
      </c>
      <c r="G85" s="34"/>
      <c r="H85" s="34"/>
      <c r="I85" s="34"/>
      <c r="J85" s="34"/>
      <c r="K85" s="34"/>
      <c r="L85" s="34"/>
      <c r="M85" s="34"/>
      <c r="N85" s="35">
        <f t="shared" ref="N85:N92" si="26">+N55/N25*100</f>
        <v>10.704241949666098</v>
      </c>
      <c r="Q85" s="36" t="s">
        <v>19</v>
      </c>
      <c r="R85" s="37">
        <f t="shared" ref="R85:AD92" si="27">+R55/R25*100</f>
        <v>9.2705541901839421</v>
      </c>
      <c r="S85" s="34">
        <f t="shared" si="27"/>
        <v>9.2810505542682513</v>
      </c>
      <c r="T85" s="34">
        <f t="shared" si="27"/>
        <v>9.263110260400909</v>
      </c>
      <c r="U85" s="34">
        <f t="shared" si="27"/>
        <v>9.3963447699487599</v>
      </c>
      <c r="V85" s="34">
        <f t="shared" si="27"/>
        <v>9.3505985108921443</v>
      </c>
      <c r="W85" s="34"/>
      <c r="X85" s="34"/>
      <c r="Y85" s="34"/>
      <c r="Z85" s="34"/>
      <c r="AA85" s="34"/>
      <c r="AB85" s="34"/>
      <c r="AC85" s="34"/>
      <c r="AD85" s="35">
        <f t="shared" si="27"/>
        <v>9.3126904962095054</v>
      </c>
    </row>
    <row r="86" spans="1:30" x14ac:dyDescent="0.25">
      <c r="A86" s="36" t="s">
        <v>20</v>
      </c>
      <c r="B86" s="37">
        <f t="shared" si="25"/>
        <v>14.935953188303614</v>
      </c>
      <c r="C86" s="34">
        <f t="shared" si="25"/>
        <v>15.103475424400168</v>
      </c>
      <c r="D86" s="34">
        <f t="shared" si="25"/>
        <v>14.868508580914067</v>
      </c>
      <c r="E86" s="34">
        <f t="shared" si="25"/>
        <v>14.985044136537931</v>
      </c>
      <c r="F86" s="34">
        <f t="shared" si="25"/>
        <v>15.07470923230424</v>
      </c>
      <c r="G86" s="34"/>
      <c r="H86" s="34"/>
      <c r="I86" s="34"/>
      <c r="J86" s="34"/>
      <c r="K86" s="34"/>
      <c r="L86" s="34"/>
      <c r="M86" s="34"/>
      <c r="N86" s="35">
        <f t="shared" si="26"/>
        <v>14.991432868762333</v>
      </c>
      <c r="Q86" s="36" t="s">
        <v>20</v>
      </c>
      <c r="R86" s="37">
        <f t="shared" si="27"/>
        <v>12.994279273824141</v>
      </c>
      <c r="S86" s="34">
        <f t="shared" si="27"/>
        <v>13.140023619228147</v>
      </c>
      <c r="T86" s="34">
        <f t="shared" si="27"/>
        <v>12.935602465395235</v>
      </c>
      <c r="U86" s="34">
        <f t="shared" si="27"/>
        <v>13.036988398787999</v>
      </c>
      <c r="V86" s="34">
        <f t="shared" si="27"/>
        <v>13.114997032104689</v>
      </c>
      <c r="W86" s="34"/>
      <c r="X86" s="34"/>
      <c r="Y86" s="34"/>
      <c r="Z86" s="34"/>
      <c r="AA86" s="34"/>
      <c r="AB86" s="34"/>
      <c r="AC86" s="34"/>
      <c r="AD86" s="35">
        <f t="shared" si="27"/>
        <v>13.042546595823232</v>
      </c>
    </row>
    <row r="87" spans="1:30" x14ac:dyDescent="0.25">
      <c r="A87" s="36" t="s">
        <v>21</v>
      </c>
      <c r="B87" s="37">
        <f t="shared" si="25"/>
        <v>6.6619684678269691</v>
      </c>
      <c r="C87" s="34">
        <f t="shared" si="25"/>
        <v>6.9661457637724782</v>
      </c>
      <c r="D87" s="34">
        <f t="shared" si="25"/>
        <v>6.7190378849255907</v>
      </c>
      <c r="E87" s="34">
        <f t="shared" si="25"/>
        <v>6.7430179500541492</v>
      </c>
      <c r="F87" s="34">
        <f t="shared" si="25"/>
        <v>7.0441520671299429</v>
      </c>
      <c r="G87" s="34"/>
      <c r="H87" s="34"/>
      <c r="I87" s="34"/>
      <c r="J87" s="34"/>
      <c r="K87" s="34"/>
      <c r="L87" s="34"/>
      <c r="M87" s="34"/>
      <c r="N87" s="35">
        <f t="shared" si="26"/>
        <v>6.8231741141050959</v>
      </c>
      <c r="Q87" s="36" t="s">
        <v>21</v>
      </c>
      <c r="R87" s="37">
        <f t="shared" si="27"/>
        <v>5.7959125670094629</v>
      </c>
      <c r="S87" s="34">
        <f t="shared" si="27"/>
        <v>6.0605468144820573</v>
      </c>
      <c r="T87" s="34">
        <f t="shared" si="27"/>
        <v>5.8455629598852639</v>
      </c>
      <c r="U87" s="34">
        <f t="shared" si="27"/>
        <v>5.8664256165471089</v>
      </c>
      <c r="V87" s="34">
        <f t="shared" si="27"/>
        <v>6.1284122984030498</v>
      </c>
      <c r="W87" s="34"/>
      <c r="X87" s="34"/>
      <c r="Y87" s="34"/>
      <c r="Z87" s="34"/>
      <c r="AA87" s="34"/>
      <c r="AB87" s="34"/>
      <c r="AC87" s="34"/>
      <c r="AD87" s="35">
        <f t="shared" si="27"/>
        <v>5.9361614792714334</v>
      </c>
    </row>
    <row r="88" spans="1:30" x14ac:dyDescent="0.25">
      <c r="A88" s="36" t="s">
        <v>22</v>
      </c>
      <c r="B88" s="37">
        <f t="shared" si="25"/>
        <v>10.83754086814697</v>
      </c>
      <c r="C88" s="34">
        <f t="shared" si="25"/>
        <v>10.855361952928654</v>
      </c>
      <c r="D88" s="34">
        <f t="shared" si="25"/>
        <v>10.888651645189299</v>
      </c>
      <c r="E88" s="34">
        <f t="shared" si="25"/>
        <v>10.929231050044731</v>
      </c>
      <c r="F88" s="34">
        <f t="shared" si="25"/>
        <v>10.99186960126489</v>
      </c>
      <c r="G88" s="34"/>
      <c r="H88" s="34"/>
      <c r="I88" s="34"/>
      <c r="J88" s="34"/>
      <c r="K88" s="34"/>
      <c r="L88" s="34"/>
      <c r="M88" s="34"/>
      <c r="N88" s="35">
        <f t="shared" si="26"/>
        <v>10.902708752942399</v>
      </c>
      <c r="Q88" s="36" t="s">
        <v>22</v>
      </c>
      <c r="R88" s="37">
        <f t="shared" si="27"/>
        <v>9.4286605552878662</v>
      </c>
      <c r="S88" s="34">
        <f t="shared" si="27"/>
        <v>9.4441648990479283</v>
      </c>
      <c r="T88" s="34">
        <f t="shared" si="27"/>
        <v>9.47312693131469</v>
      </c>
      <c r="U88" s="34">
        <f t="shared" si="27"/>
        <v>9.5084310135389138</v>
      </c>
      <c r="V88" s="34">
        <f t="shared" si="27"/>
        <v>9.5629265531004535</v>
      </c>
      <c r="W88" s="34"/>
      <c r="X88" s="34"/>
      <c r="Y88" s="34"/>
      <c r="Z88" s="34"/>
      <c r="AA88" s="34"/>
      <c r="AB88" s="34"/>
      <c r="AC88" s="34"/>
      <c r="AD88" s="35">
        <f t="shared" si="27"/>
        <v>9.4853566150598887</v>
      </c>
    </row>
    <row r="89" spans="1:30" x14ac:dyDescent="0.25">
      <c r="A89" s="36" t="s">
        <v>23</v>
      </c>
      <c r="B89" s="37">
        <f t="shared" si="25"/>
        <v>4.6612659795414748</v>
      </c>
      <c r="C89" s="34">
        <f t="shared" si="25"/>
        <v>4.7692425778986216</v>
      </c>
      <c r="D89" s="34">
        <f t="shared" si="25"/>
        <v>4.7163932237439363</v>
      </c>
      <c r="E89" s="34">
        <f t="shared" si="25"/>
        <v>4.7206841351251132</v>
      </c>
      <c r="F89" s="34">
        <f t="shared" si="25"/>
        <v>4.7354429059124774</v>
      </c>
      <c r="G89" s="34"/>
      <c r="H89" s="34"/>
      <c r="I89" s="34"/>
      <c r="J89" s="34"/>
      <c r="K89" s="34"/>
      <c r="L89" s="34"/>
      <c r="M89" s="34"/>
      <c r="N89" s="35">
        <f t="shared" si="26"/>
        <v>4.7195087682272225</v>
      </c>
      <c r="Q89" s="36" t="str">
        <f>+Q74</f>
        <v>Fuera de Punta</v>
      </c>
      <c r="R89" s="37">
        <f t="shared" si="27"/>
        <v>4.0553014022010831</v>
      </c>
      <c r="S89" s="34">
        <f>+S59/S29*100</f>
        <v>4.1492410427718003</v>
      </c>
      <c r="T89" s="34">
        <f>+T59/T29*100</f>
        <v>4.1032621046572242</v>
      </c>
      <c r="U89" s="34">
        <f t="shared" si="27"/>
        <v>4.1069951975588488</v>
      </c>
      <c r="V89" s="34">
        <f t="shared" si="27"/>
        <v>4.1198353281438553</v>
      </c>
      <c r="W89" s="34"/>
      <c r="X89" s="34"/>
      <c r="Y89" s="34"/>
      <c r="Z89" s="34"/>
      <c r="AA89" s="34"/>
      <c r="AB89" s="34"/>
      <c r="AC89" s="34"/>
      <c r="AD89" s="35">
        <f t="shared" si="27"/>
        <v>4.1059726283576836</v>
      </c>
    </row>
    <row r="90" spans="1:30" x14ac:dyDescent="0.25">
      <c r="A90" s="36" t="s">
        <v>24</v>
      </c>
      <c r="B90" s="37">
        <f t="shared" si="25"/>
        <v>5.3212342659152032</v>
      </c>
      <c r="C90" s="34">
        <f t="shared" si="25"/>
        <v>4.9785917550283321</v>
      </c>
      <c r="D90" s="34">
        <f t="shared" si="25"/>
        <v>4.6970397359178051</v>
      </c>
      <c r="E90" s="34">
        <f t="shared" si="25"/>
        <v>4.552461738000396</v>
      </c>
      <c r="F90" s="34">
        <f t="shared" si="25"/>
        <v>4.6036068099067666</v>
      </c>
      <c r="G90" s="34"/>
      <c r="H90" s="34"/>
      <c r="I90" s="34"/>
      <c r="J90" s="34"/>
      <c r="K90" s="34"/>
      <c r="L90" s="34"/>
      <c r="M90" s="34"/>
      <c r="N90" s="35">
        <f t="shared" si="26"/>
        <v>4.7023780641176698</v>
      </c>
      <c r="Q90" s="36" t="str">
        <f>+A90</f>
        <v>Agro AR</v>
      </c>
      <c r="R90" s="37">
        <f t="shared" si="27"/>
        <v>4.6294738113462266</v>
      </c>
      <c r="S90" s="34">
        <f t="shared" si="27"/>
        <v>4.331374826874649</v>
      </c>
      <c r="T90" s="34">
        <f>+T60/T30*100</f>
        <v>4.0864245702484903</v>
      </c>
      <c r="U90" s="34">
        <f t="shared" si="27"/>
        <v>3.9606417120603448</v>
      </c>
      <c r="V90" s="34">
        <f t="shared" si="27"/>
        <v>4.0051379246188876</v>
      </c>
      <c r="W90" s="34"/>
      <c r="X90" s="34"/>
      <c r="Y90" s="34"/>
      <c r="Z90" s="34"/>
      <c r="AA90" s="34"/>
      <c r="AB90" s="34"/>
      <c r="AC90" s="34"/>
      <c r="AD90" s="35">
        <f t="shared" si="27"/>
        <v>4.0910689157823734</v>
      </c>
    </row>
    <row r="91" spans="1:30" x14ac:dyDescent="0.25">
      <c r="A91" s="36" t="s">
        <v>25</v>
      </c>
      <c r="B91" s="37">
        <f t="shared" si="25"/>
        <v>7.7227233517837428</v>
      </c>
      <c r="C91" s="34">
        <f t="shared" si="25"/>
        <v>8.1148652794037801</v>
      </c>
      <c r="D91" s="34">
        <f t="shared" si="25"/>
        <v>8.1196121635586831</v>
      </c>
      <c r="E91" s="34">
        <f t="shared" si="25"/>
        <v>7.9054806897000214</v>
      </c>
      <c r="F91" s="34">
        <f t="shared" si="25"/>
        <v>8.108401287779369</v>
      </c>
      <c r="G91" s="34"/>
      <c r="H91" s="34"/>
      <c r="I91" s="34"/>
      <c r="J91" s="34"/>
      <c r="K91" s="34"/>
      <c r="L91" s="34"/>
      <c r="M91" s="34"/>
      <c r="N91" s="35">
        <f t="shared" si="26"/>
        <v>7.9890810592076544</v>
      </c>
      <c r="Q91" s="36" t="str">
        <f>+A91</f>
        <v>Agua Potable</v>
      </c>
      <c r="R91" s="37">
        <f t="shared" si="27"/>
        <v>6.7187693160518567</v>
      </c>
      <c r="S91" s="34">
        <f t="shared" si="27"/>
        <v>7.0599327930812876</v>
      </c>
      <c r="T91" s="34">
        <f>+T61/T31*100</f>
        <v>7.0640625822960548</v>
      </c>
      <c r="U91" s="34">
        <f t="shared" si="27"/>
        <v>6.8777682000390197</v>
      </c>
      <c r="V91" s="34">
        <f t="shared" si="27"/>
        <v>7.0543091203680506</v>
      </c>
      <c r="W91" s="34"/>
      <c r="X91" s="34"/>
      <c r="Y91" s="34"/>
      <c r="Z91" s="34"/>
      <c r="AA91" s="34"/>
      <c r="AB91" s="34"/>
      <c r="AC91" s="34"/>
      <c r="AD91" s="35">
        <f t="shared" si="27"/>
        <v>6.9505005215106603</v>
      </c>
    </row>
    <row r="92" spans="1:30" x14ac:dyDescent="0.25">
      <c r="A92" s="36" t="s">
        <v>26</v>
      </c>
      <c r="B92" s="37">
        <f t="shared" si="25"/>
        <v>5.0604513544446181</v>
      </c>
      <c r="C92" s="34">
        <f t="shared" si="25"/>
        <v>5.2023595298927825</v>
      </c>
      <c r="D92" s="34">
        <f t="shared" si="25"/>
        <v>4.7035613905419691</v>
      </c>
      <c r="E92" s="34">
        <f t="shared" si="25"/>
        <v>4.9430424849926</v>
      </c>
      <c r="F92" s="34">
        <f t="shared" si="25"/>
        <v>4.7347378307678456</v>
      </c>
      <c r="G92" s="34"/>
      <c r="H92" s="34"/>
      <c r="I92" s="34"/>
      <c r="J92" s="34"/>
      <c r="K92" s="34"/>
      <c r="L92" s="34"/>
      <c r="M92" s="34"/>
      <c r="N92" s="35">
        <f t="shared" si="26"/>
        <v>4.9116795749495372</v>
      </c>
      <c r="Q92" s="36" t="str">
        <f>+A92</f>
        <v>Reventa</v>
      </c>
      <c r="R92" s="37">
        <f t="shared" si="27"/>
        <v>4.4025926783668172</v>
      </c>
      <c r="S92" s="34">
        <f t="shared" si="27"/>
        <v>4.5260527910067214</v>
      </c>
      <c r="T92" s="34">
        <f t="shared" si="27"/>
        <v>4.0920984097715127</v>
      </c>
      <c r="U92" s="34">
        <f t="shared" si="27"/>
        <v>4.3004469619435621</v>
      </c>
      <c r="V92" s="34">
        <f t="shared" si="27"/>
        <v>4.1192219127680261</v>
      </c>
      <c r="W92" s="34"/>
      <c r="X92" s="34"/>
      <c r="Y92" s="34"/>
      <c r="Z92" s="34"/>
      <c r="AA92" s="34"/>
      <c r="AB92" s="34"/>
      <c r="AC92" s="34"/>
      <c r="AD92" s="35">
        <f t="shared" si="27"/>
        <v>4.2731612302060977</v>
      </c>
    </row>
    <row r="93" spans="1:30" x14ac:dyDescent="0.25">
      <c r="A93" s="37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5"/>
      <c r="Q93" s="37"/>
      <c r="R93" s="4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5"/>
    </row>
    <row r="94" spans="1:30" x14ac:dyDescent="0.25">
      <c r="A94" s="26" t="s">
        <v>18</v>
      </c>
      <c r="B94" s="41">
        <f>+B64/B34*100</f>
        <v>10.142008028967304</v>
      </c>
      <c r="C94" s="42">
        <f t="shared" ref="C94:N94" si="28">+C64/C34*100</f>
        <v>10.23460606106563</v>
      </c>
      <c r="D94" s="42">
        <f t="shared" si="28"/>
        <v>10.058741699470747</v>
      </c>
      <c r="E94" s="42">
        <f>+E64/E34*100</f>
        <v>10.146565159179168</v>
      </c>
      <c r="F94" s="42">
        <f>+F64/F34*100</f>
        <v>10.278965964078592</v>
      </c>
      <c r="G94" s="42"/>
      <c r="H94" s="42"/>
      <c r="I94" s="42"/>
      <c r="J94" s="42"/>
      <c r="K94" s="42"/>
      <c r="L94" s="42"/>
      <c r="M94" s="42"/>
      <c r="N94" s="43">
        <f t="shared" si="28"/>
        <v>10.170767207655167</v>
      </c>
      <c r="Q94" s="26" t="s">
        <v>18</v>
      </c>
      <c r="R94" s="41">
        <f t="shared" ref="R94:AD94" si="29">+R64/R34*100</f>
        <v>8.8235469852015527</v>
      </c>
      <c r="S94" s="42">
        <f t="shared" si="29"/>
        <v>8.9041072731270994</v>
      </c>
      <c r="T94" s="42">
        <f t="shared" si="29"/>
        <v>8.7511052785395513</v>
      </c>
      <c r="U94" s="42">
        <f>+U64/U34*100</f>
        <v>8.8275116884858758</v>
      </c>
      <c r="V94" s="42">
        <f>+V64/V34*100</f>
        <v>8.9427003887483743</v>
      </c>
      <c r="W94" s="42"/>
      <c r="X94" s="42"/>
      <c r="Y94" s="42"/>
      <c r="Z94" s="42"/>
      <c r="AA94" s="42"/>
      <c r="AB94" s="42"/>
      <c r="AC94" s="42"/>
      <c r="AD94" s="43">
        <f t="shared" si="29"/>
        <v>8.8485674706599937</v>
      </c>
    </row>
    <row r="95" spans="1:30" x14ac:dyDescent="0.25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8"/>
      <c r="M95" s="57"/>
      <c r="N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8"/>
      <c r="AC95" s="57"/>
      <c r="AD95" s="57"/>
    </row>
    <row r="96" spans="1:30" x14ac:dyDescent="0.25">
      <c r="L96" s="59"/>
      <c r="AB96" s="59"/>
    </row>
    <row r="97" spans="1:30" x14ac:dyDescent="0.25">
      <c r="A97" s="60" t="s">
        <v>47</v>
      </c>
      <c r="B97" s="61">
        <v>6.96</v>
      </c>
      <c r="C97" s="61">
        <v>6.96</v>
      </c>
      <c r="D97" s="61">
        <v>6.96</v>
      </c>
      <c r="E97" s="61">
        <v>6.96</v>
      </c>
      <c r="F97" s="61">
        <v>6.96</v>
      </c>
      <c r="G97" s="70"/>
      <c r="H97" s="70"/>
      <c r="I97" s="70"/>
      <c r="J97" s="70"/>
      <c r="K97" s="70"/>
      <c r="L97" s="70"/>
      <c r="M97" s="70"/>
      <c r="N97" s="70"/>
      <c r="Q97" s="62" t="s">
        <v>47</v>
      </c>
      <c r="R97" s="63">
        <f>+B97</f>
        <v>6.96</v>
      </c>
      <c r="S97" s="63">
        <f t="shared" ref="S97:AC97" si="30">+C97</f>
        <v>6.96</v>
      </c>
      <c r="T97" s="63">
        <f t="shared" si="30"/>
        <v>6.96</v>
      </c>
      <c r="U97" s="63">
        <f t="shared" si="30"/>
        <v>6.96</v>
      </c>
      <c r="V97" s="63">
        <f t="shared" si="30"/>
        <v>6.96</v>
      </c>
      <c r="W97" s="63">
        <f t="shared" si="30"/>
        <v>0</v>
      </c>
      <c r="X97" s="63">
        <f t="shared" si="30"/>
        <v>0</v>
      </c>
      <c r="Y97" s="63">
        <f t="shared" si="30"/>
        <v>0</v>
      </c>
      <c r="Z97" s="63">
        <f t="shared" si="30"/>
        <v>0</v>
      </c>
      <c r="AA97" s="63">
        <f t="shared" si="30"/>
        <v>0</v>
      </c>
      <c r="AB97" s="63">
        <f t="shared" si="30"/>
        <v>0</v>
      </c>
      <c r="AC97" s="64">
        <f t="shared" si="30"/>
        <v>0</v>
      </c>
      <c r="AD97" s="65"/>
    </row>
    <row r="98" spans="1:30" x14ac:dyDescent="0.25"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30" x14ac:dyDescent="0.25">
      <c r="Q99" s="66"/>
      <c r="R99" s="66"/>
      <c r="S99" s="66"/>
      <c r="T99" s="66"/>
      <c r="U99" s="66"/>
      <c r="V99" s="66"/>
      <c r="W99" s="66"/>
      <c r="X99" s="66"/>
      <c r="Y99" s="66"/>
      <c r="Z99" s="66"/>
    </row>
  </sheetData>
  <mergeCells count="6">
    <mergeCell ref="A2:N2"/>
    <mergeCell ref="Q2:AD2"/>
    <mergeCell ref="A3:N3"/>
    <mergeCell ref="Q3:AD3"/>
    <mergeCell ref="A4:N4"/>
    <mergeCell ref="Q4:AD4"/>
  </mergeCells>
  <conditionalFormatting sqref="H1:H9 H18:H24 H33:H39 B48:M65450">
    <cfRule type="containsText" dxfId="2" priority="3" stopIfTrue="1" operator="containsText" text="*">
      <formula>NOT(ISERROR(SEARCH("*",B1)))</formula>
    </cfRule>
  </conditionalFormatting>
  <conditionalFormatting sqref="H1:M9 H18:M24 H33:M39">
    <cfRule type="containsText" dxfId="1" priority="2" stopIfTrue="1" operator="containsText" text="*">
      <formula>NOT(ISERROR(SEARCH("*",H1)))</formula>
    </cfRule>
  </conditionalFormatting>
  <conditionalFormatting sqref="B1:K9 B18:K24 B33:K39 B10:M17 B25:M32 B40:M47">
    <cfRule type="containsText" dxfId="0" priority="1" stopIfTrue="1" operator="containsText" text="*">
      <formula>NOT(ISERROR(SEARCH("*",B1)))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2013-07-22T13:50:16Z</dcterms:created>
  <dcterms:modified xsi:type="dcterms:W3CDTF">2013-07-23T19:33:04Z</dcterms:modified>
</cp:coreProperties>
</file>